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2800" windowHeight="7430"/>
  </bookViews>
  <sheets>
    <sheet name="DS4_2022_12_10" sheetId="1" r:id="rId1"/>
  </sheets>
  <definedNames>
    <definedName name="_xlnm.Print_Area" localSheetId="0">#REF!</definedName>
    <definedName name="_xlnm.Sheet_Title" localSheetId="0">"DS4_2022_12_10"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<sst xmlns="http://schemas.openxmlformats.org/spreadsheetml/2006/main" uniqueCount="86" count="86">
  <si>
    <t>identidiant wims</t>
  </si>
  <si>
    <t>classe</t>
  </si>
  <si>
    <t>Exercice 1</t>
  </si>
  <si>
    <t>Exercice 2</t>
  </si>
  <si>
    <t>Exercice 3</t>
  </si>
  <si>
    <t>Points</t>
  </si>
  <si>
    <t>Question</t>
  </si>
  <si>
    <t>Note</t>
  </si>
  <si>
    <t>a</t>
  </si>
  <si>
    <t>z</t>
  </si>
  <si>
    <t>Création du sujet.</t>
  </si>
  <si>
    <t>Réponse numérique</t>
  </si>
  <si>
    <t>Réponse</t>
  </si>
  <si>
    <t>c</t>
  </si>
  <si>
    <t>d</t>
  </si>
  <si>
    <t>Pas d'encadrement des conclusions</t>
  </si>
  <si>
    <t>Lisibilité: écriture des chiffres, symboles, barres de fractions...</t>
  </si>
  <si>
    <t>Test du sujet.</t>
  </si>
  <si>
    <t>Correction avec barème du sujet.</t>
  </si>
  <si>
    <t>Correction des copies.</t>
  </si>
  <si>
    <t>painigra</t>
  </si>
  <si>
    <t>michelle ramya</t>
  </si>
  <si>
    <t>coudron</t>
  </si>
  <si>
    <t>maxime jean</t>
  </si>
  <si>
    <t> </t>
  </si>
  <si>
    <t>folio</t>
  </si>
  <si>
    <t>norah</t>
  </si>
  <si>
    <t>adnot</t>
  </si>
  <si>
    <t>clement</t>
  </si>
  <si>
    <t>lai pei</t>
  </si>
  <si>
    <t>eloise</t>
  </si>
  <si>
    <t>meralli ballou</t>
  </si>
  <si>
    <t>hisham</t>
  </si>
  <si>
    <t>mahomed issop</t>
  </si>
  <si>
    <t>jeremy</t>
  </si>
  <si>
    <t>allein</t>
  </si>
  <si>
    <t>valentino</t>
  </si>
  <si>
    <t>allain-dupre</t>
  </si>
  <si>
    <t>victor</t>
  </si>
  <si>
    <t>maillot</t>
  </si>
  <si>
    <t>flavie</t>
  </si>
  <si>
    <t>clain</t>
  </si>
  <si>
    <t>gabriel</t>
  </si>
  <si>
    <t>emile</t>
  </si>
  <si>
    <t>maelle</t>
  </si>
  <si>
    <t>clair</t>
  </si>
  <si>
    <t>esther</t>
  </si>
  <si>
    <t>carpentier</t>
  </si>
  <si>
    <t>noah</t>
  </si>
  <si>
    <t>abraham</t>
  </si>
  <si>
    <t>anais</t>
  </si>
  <si>
    <t>de launay de laperriere</t>
  </si>
  <si>
    <t>sarah</t>
  </si>
  <si>
    <t>eva</t>
  </si>
  <si>
    <t>plante</t>
  </si>
  <si>
    <t>mathilde marie</t>
  </si>
  <si>
    <t>vidal</t>
  </si>
  <si>
    <t>samy</t>
  </si>
  <si>
    <t>ramassamy</t>
  </si>
  <si>
    <t>thomas</t>
  </si>
  <si>
    <t>ko hon fane</t>
  </si>
  <si>
    <t>elena</t>
  </si>
  <si>
    <t>loricourt</t>
  </si>
  <si>
    <t>maguelone</t>
  </si>
  <si>
    <t>dulymbois</t>
  </si>
  <si>
    <t>farel</t>
  </si>
  <si>
    <t>rajoel</t>
  </si>
  <si>
    <t>mathieu</t>
  </si>
  <si>
    <t>soule-hamidou</t>
  </si>
  <si>
    <t>maicha</t>
  </si>
  <si>
    <t>vaniet</t>
  </si>
  <si>
    <t>penelope</t>
  </si>
  <si>
    <t>montrouge</t>
  </si>
  <si>
    <t>sarah ann</t>
  </si>
  <si>
    <t>nanecou</t>
  </si>
  <si>
    <t>claire</t>
  </si>
  <si>
    <t>epicharme peton</t>
  </si>
  <si>
    <t>loic</t>
  </si>
  <si>
    <t>grondin</t>
  </si>
  <si>
    <t>niraj</t>
  </si>
  <si>
    <t>lebon</t>
  </si>
  <si>
    <t>sacha</t>
  </si>
  <si>
    <t>rambarane-barat</t>
  </si>
  <si>
    <t>chloe</t>
  </si>
  <si>
    <t>permalnaick</t>
  </si>
  <si>
    <t>mathilde</t>
  </si>
</sst>
</file>

<file path=xl/styles.xml><?xml version="1.0" encoding="utf-8"?>
<styleSheet xmlns="http://schemas.openxmlformats.org/spreadsheetml/2006/main">
  <fonts count="2">
    <font>
      <b val="0"/>
      <i val="0"/>
      <u val="none"/>
      <color rgb="FF000000"/>
      <name val="Sans"/>
      <vertAlign val="baseline"/>
      <sz val="10"/>
      <strike val="0"/>
    </font>
    <font>
      <b val="0"/>
      <i val="0"/>
      <u val="none"/>
      <color rgb="FFFFFFFF"/>
      <name val="Sans"/>
      <vertAlign val="baseline"/>
      <sz val="10"/>
      <strike val="0"/>
    </font>
  </fonts>
  <fills count="8">
    <fill>
      <patternFill patternType="none"/>
    </fill>
    <fill>
      <patternFill patternType="gray125"/>
    </fill>
    <fill>
      <patternFill patternType="solid">
        <fgColor rgb="FFFF6600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99CC00"/>
        <bgColor rgb="FF000000"/>
      </patternFill>
    </fill>
    <fill>
      <patternFill patternType="none">
        <fgColor rgb="FF000000"/>
        <bgColor rgb="FF000000"/>
      </patternFill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22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left" vertical="bottom" wrapText="0" shrinkToFit="0" textRotation="0" indent="0"/>
    </xf>
    <xf applyAlignment="1" applyBorder="1" applyFont="1" applyFill="1" applyNumberFormat="1" fontId="0" fillId="0" borderId="0" numFmtId="0" xfId="0">
      <alignment horizontal="center" vertical="bottom" wrapText="0" shrinkToFit="0" textRotation="0" indent="0"/>
    </xf>
    <xf applyAlignment="1" applyBorder="1" applyFont="1" applyFill="1" applyNumberFormat="1" fontId="0" fillId="2" borderId="0" numFmtId="0" xfId="0">
      <alignment horizontal="center" vertical="bottom" wrapText="0" shrinkToFit="0" textRotation="0" indent="0"/>
    </xf>
    <xf applyAlignment="1" applyBorder="1" applyFont="1" applyFill="1" applyNumberFormat="1" fontId="0" fillId="3" borderId="0" numFmtId="0" xfId="0">
      <alignment horizontal="center" vertical="bottom" wrapText="0" shrinkToFit="0" textRotation="0" indent="0"/>
    </xf>
    <xf applyAlignment="1" applyBorder="1" applyFont="1" applyFill="1" applyNumberFormat="1" fontId="1" fillId="4" borderId="0" numFmtId="0" xfId="0">
      <alignment horizontal="left" vertical="bottom" wrapText="0" shrinkToFit="0" textRotation="0" indent="0"/>
    </xf>
    <xf applyAlignment="1" applyBorder="1" applyFont="1" applyFill="1" applyNumberFormat="1" fontId="1" fillId="4" borderId="0" numFmtId="0" xfId="0">
      <alignment horizontal="center" vertical="bottom" wrapText="0" shrinkToFit="0" textRotation="0" indent="0"/>
    </xf>
    <xf applyAlignment="1" applyBorder="1" applyFont="1" applyFill="1" applyNumberFormat="1" fontId="1" fillId="2" borderId="0" numFmtId="0" xfId="0">
      <alignment horizontal="center" vertical="bottom" wrapText="0" shrinkToFit="0" textRotation="0" indent="0"/>
    </xf>
    <xf applyAlignment="1" applyBorder="1" applyFont="1" applyFill="1" applyNumberFormat="1" fontId="1" fillId="3" borderId="0" numFmtId="0" xfId="0">
      <alignment horizontal="center" vertical="bottom" wrapText="0" shrinkToFit="0" textRotation="0" indent="0"/>
    </xf>
    <xf applyAlignment="1" applyBorder="1" applyFont="1" applyFill="1" applyNumberFormat="1" fontId="0" fillId="5" borderId="0" numFmtId="0" xfId="0">
      <alignment horizontal="left" vertical="bottom" wrapText="0" shrinkToFit="0" textRotation="0" indent="0"/>
    </xf>
    <xf applyAlignment="1" applyBorder="1" applyFont="1" applyFill="1" applyNumberFormat="1" fontId="0" fillId="5" borderId="0" numFmtId="0" xfId="0">
      <alignment horizontal="center" vertical="bottom" wrapText="0" shrinkToFit="0" textRotation="0" indent="0"/>
    </xf>
    <xf applyAlignment="1" applyBorder="1" applyFont="1" applyFill="1" applyNumberFormat="1" fontId="0" fillId="6" borderId="0" numFmtId="0" xfId="0">
      <alignment horizontal="left" vertical="bottom" wrapText="0" shrinkToFit="0" textRotation="0" indent="0"/>
    </xf>
    <xf applyAlignment="1" applyBorder="1" applyFont="1" applyFill="1" applyNumberFormat="1" fontId="0" fillId="6" borderId="0" numFmtId="0" xfId="0">
      <alignment horizontal="center" vertical="bottom" wrapText="0" shrinkToFit="0" textRotation="0" indent="0"/>
    </xf>
    <xf applyAlignment="1" applyBorder="1" applyFont="1" applyFill="1" applyNumberFormat="1" fontId="0" fillId="0" borderId="0" numFmtId="0" xfId="0">
      <alignment horizontal="left" vertical="top" wrapText="1" shrinkToFit="0" textRotation="0" indent="0"/>
    </xf>
    <xf applyAlignment="1" applyBorder="1" applyFont="1" applyFill="1" applyNumberFormat="1" fontId="0" fillId="2" borderId="0" numFmtId="0" xfId="0">
      <alignment horizontal="left" vertical="top" wrapText="1" shrinkToFit="0" textRotation="0" indent="0"/>
    </xf>
    <xf applyAlignment="1" applyBorder="1" applyFont="1" applyFill="1" applyNumberFormat="1" fontId="0" fillId="2" borderId="0" numFmtId="0" xfId="0">
      <alignment horizontal="center" vertical="bottom" wrapText="1" shrinkToFit="0" textRotation="0" indent="0"/>
    </xf>
    <xf applyAlignment="1" applyBorder="1" applyFont="1" applyFill="1" applyNumberFormat="1" fontId="0" fillId="7" borderId="0" numFmtId="0" xfId="0">
      <alignment horizontal="left" vertical="bottom" wrapText="0" shrinkToFit="0" textRotation="0" indent="0"/>
    </xf>
    <xf applyAlignment="1" applyBorder="1" applyFont="1" applyFill="1" applyNumberFormat="1" fontId="0" fillId="7" borderId="0" numFmtId="0" xfId="0">
      <alignment horizontal="center" vertical="bottom" wrapText="0" shrinkToFit="0" textRotation="0" indent="0"/>
    </xf>
    <xf applyAlignment="1" applyBorder="1" applyFont="1" applyFill="1" applyNumberFormat="1" fontId="0" fillId="0" borderId="0" numFmtId="0" xfId="0">
      <alignment horizontal="left" vertical="center" wrapText="1" shrinkToFit="0" textRotation="0" indent="0"/>
    </xf>
    <xf applyAlignment="1" applyBorder="1" applyFont="1" applyFill="1" applyNumberFormat="1" fontId="0" fillId="6" borderId="0" numFmtId="0" xfId="0">
      <alignment horizontal="centerContinuous" vertical="bottom" wrapText="0" shrinkToFit="0" textRotation="0" indent="0"/>
    </xf>
    <xf applyAlignment="1" applyBorder="1" applyFont="1" applyFill="1" applyNumberFormat="1" fontId="0" fillId="5" borderId="0" numFmtId="0" xfId="0">
      <alignment horizontal="center" vertical="center" wrapText="1" shrinkToFit="0" textRotation="0" indent="0"/>
    </xf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3" Type="http://schemas.openxmlformats.org/officeDocument/2006/relationships/styles" Target="styles.xml"/>
  <Relationship Id="rId2" Type="http://schemas.openxmlformats.org/officeDocument/2006/relationships/sharedStrings" Target="sharedStrings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IV65536"/>
  <sheetViews>
    <sheetView workbookViewId="0" zoomScale="120" tabSelected="1">
      <pane xSplit="3" ySplit="4" topLeftCell="DG25" activePane="bottomRight" state="frozen"/>
      <selection pane="bottomRight" activeCell="C44" sqref="C44"/>
    </sheetView>
  </sheetViews>
  <sheetFormatPr defaultRowHeight="12.32"/>
  <cols>
    <col min="1" max="1" style="1" width="9.142307692307693" bestFit="1" customWidth="1"/>
    <col min="2" max="3" style="2" width="9.142307692307693" bestFit="1" customWidth="1"/>
    <col min="4" max="4" style="2" width="9.075645032051282"/>
    <col min="5" max="5" style="2" width="9.142307692307693" bestFit="1" customWidth="1"/>
    <col min="6" max="16" style="2" width="9.075645032051282"/>
    <col min="17" max="17" style="3" width="9.075645032051282"/>
    <col min="18" max="18" style="3" width="9.142307692307693" bestFit="1" customWidth="1"/>
    <col min="19" max="19" style="2" width="9.075645032051282" customWidth="1"/>
    <col min="20" max="22" style="2" width="9.047075320512821" customWidth="1"/>
    <col min="23" max="29" style="2" width="9.075645032051282"/>
    <col min="30" max="30" style="2" width="9.142307692307693" customWidth="1"/>
    <col min="31" max="31" style="2" width="9.16706810897436" customWidth="1"/>
    <col min="32" max="32" style="2" width="9.142307692307693" customWidth="1"/>
    <col min="33" max="42" style="2" width="9.075645032051282"/>
    <col min="43" max="43" style="2" width="9.285156250000002" customWidth="1"/>
    <col min="44" max="62" style="2" width="9.075645032051282"/>
    <col min="63" max="63" style="2" width="9.075645032051282" customWidth="1"/>
    <col min="64" max="64" style="2" width="9.047075320512821" customWidth="1"/>
    <col min="65" max="65" style="2" width="9.075645032051282" customWidth="1"/>
    <col min="66" max="66" style="2" width="9.075645032051282"/>
    <col min="67" max="68" style="3" width="9.075645032051282"/>
    <col min="69" max="100" style="2" width="9.075645032051282"/>
    <col min="101" max="101" style="2" width="9.285156250000002" customWidth="1"/>
    <col min="102" max="103" style="2" width="9.075645032051282"/>
    <col min="104" max="104" style="2" width="9.047075320512821" bestFit="1" customWidth="1"/>
    <col min="105" max="110" style="2" width="9.075645032051282"/>
    <col min="111" max="111" style="2" width="8.978508012820514" customWidth="1"/>
    <col min="112" max="118" style="2" width="9.075645032051282"/>
    <col min="119" max="120" style="3" width="9.075645032051282"/>
    <col min="121" max="123" style="2" width="9.075645032051282"/>
    <col min="124" max="125" style="2" width="9.081358974358976"/>
    <col min="126" max="126" style="4" width="9.081358974358976"/>
    <col min="127" max="127" style="4" width="9.285156250000002" customWidth="1"/>
    <col min="128" max="128" style="2" width="9.075645032051282"/>
    <col min="129" max="133" style="2" width="9.081358974358976"/>
    <col min="134" max="135" style="2" width="9.047075320512821" bestFit="1" customWidth="1"/>
    <col min="136" max="136" style="2" width="9.081358974358976"/>
    <col min="137" max="137" style="2" width="7.346225160256411" customWidth="1"/>
    <col min="138" max="138" style="2" width="9.285156250000002" customWidth="1"/>
    <col min="139" max="158" style="2" width="9.081358974358976"/>
    <col min="159" max="159" style="2" width="9.075645032051282"/>
    <col min="160" max="256" style="2" width="9.081358974358976"/>
  </cols>
  <sheetData>
    <row r="1" spans="1:256" customHeight="1" ht="13.5">
      <c r="A1" s="5">
        <v>10</v>
      </c>
      <c r="B1" s="6"/>
      <c r="C1" s="6" t="s">
        <v>0</v>
      </c>
      <c r="D1" s="6" t="s">
        <v>1</v>
      </c>
      <c r="E1" s="6" t="s">
        <v>2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7"/>
      <c r="V1" s="6" t="s">
        <v>3</v>
      </c>
      <c r="W1" s="6"/>
      <c r="X1" s="6"/>
      <c r="Y1" s="6"/>
      <c r="Z1" s="6"/>
      <c r="AA1" s="6"/>
      <c r="AB1" s="6"/>
      <c r="AC1" s="6"/>
      <c r="AD1" s="6"/>
      <c r="AE1" s="7"/>
      <c r="AF1" s="7"/>
      <c r="AG1" s="6" t="s">
        <v>4</v>
      </c>
      <c r="AH1" s="6"/>
      <c r="AI1" s="6"/>
      <c r="AJ1" s="6"/>
      <c r="AK1" s="6"/>
      <c r="AL1" s="6"/>
      <c r="AM1" s="7"/>
      <c r="AN1" s="7"/>
      <c r="AO1" s="6" t="inlineStr">
        <is>
          <t>Exercice 4</t>
        </is>
      </c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7"/>
      <c r="BM1" s="7"/>
      <c r="BN1" s="6" t="inlineStr">
        <is>
          <t>Exercice 5.</t>
        </is>
      </c>
      <c r="BO1" s="6"/>
      <c r="BP1" s="6"/>
      <c r="BQ1" s="6"/>
      <c r="BR1" s="6"/>
      <c r="BS1" s="6"/>
      <c r="BT1" s="6"/>
      <c r="BU1" s="6"/>
      <c r="BV1" s="6"/>
      <c r="BW1" s="6"/>
      <c r="BX1" s="6"/>
      <c r="BY1" s="7"/>
      <c r="BZ1" s="7"/>
      <c r="CA1" s="6" t="inlineStr">
        <is>
          <t>Exercice 6</t>
        </is>
      </c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/>
      <c r="CV1" s="7"/>
      <c r="CW1" s="6"/>
      <c r="CX1" s="6"/>
      <c r="CY1" s="6"/>
      <c r="CZ1" s="6"/>
      <c r="DA1" s="6"/>
      <c r="DB1" s="7"/>
      <c r="DC1" s="7"/>
      <c r="DD1" s="6"/>
      <c r="DE1" s="6"/>
      <c r="DF1" s="6"/>
      <c r="DG1" s="8" t="s">
        <v>5</v>
      </c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7"/>
      <c r="EB1" s="7"/>
      <c r="EC1" s="6"/>
      <c r="ED1" s="6"/>
      <c r="EE1" s="6"/>
      <c r="EF1" s="8"/>
      <c r="EG1" s="8"/>
      <c r="EH1" s="8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customHeight="1" ht="13.5">
      <c r="A2" s="9" t="s">
        <v>6</v>
      </c>
      <c r="B2" s="10"/>
      <c r="C2" s="10"/>
      <c r="D2" s="10"/>
      <c r="E2" s="10" t="inlineStr">
        <is>
          <t>1)a</t>
        </is>
      </c>
      <c r="F2" s="10"/>
      <c r="G2" s="10"/>
      <c r="H2" s="10"/>
      <c r="I2" s="10"/>
      <c r="J2" s="10"/>
      <c r="K2" s="10" t="inlineStr">
        <is>
          <t>1)b</t>
        </is>
      </c>
      <c r="L2" s="10"/>
      <c r="M2" s="10"/>
      <c r="N2" s="10" t="inlineStr">
        <is>
          <t>2)a</t>
        </is>
      </c>
      <c r="O2" s="10"/>
      <c r="P2" s="10"/>
      <c r="Q2" s="10"/>
      <c r="R2" s="10" t="inlineStr">
        <is>
          <t>2)b</t>
        </is>
      </c>
      <c r="S2" s="10"/>
      <c r="T2" s="3"/>
      <c r="U2" s="3"/>
      <c r="V2" s="10">
        <v>1</v>
      </c>
      <c r="W2" s="10"/>
      <c r="X2" s="10">
        <v>2</v>
      </c>
      <c r="Y2" s="10"/>
      <c r="Z2" s="10">
        <v>3</v>
      </c>
      <c r="AA2" s="10"/>
      <c r="AB2" s="10">
        <v>4</v>
      </c>
      <c r="AC2" s="10"/>
      <c r="AD2" s="10"/>
      <c r="AE2" s="3"/>
      <c r="AF2" s="3"/>
      <c r="AG2" s="10">
        <v>1</v>
      </c>
      <c r="AH2" s="10">
        <v>2</v>
      </c>
      <c r="AI2" s="10">
        <v>3</v>
      </c>
      <c r="AJ2" s="10">
        <v>4</v>
      </c>
      <c r="AK2" s="10">
        <v>5</v>
      </c>
      <c r="AL2" s="10">
        <v>6</v>
      </c>
      <c r="AM2" s="3"/>
      <c r="AN2" s="3"/>
      <c r="AO2" s="10" t="inlineStr">
        <is>
          <t>A1</t>
        </is>
      </c>
      <c r="AP2" s="10"/>
      <c r="AQ2" s="10"/>
      <c r="AR2" s="10"/>
      <c r="AS2" s="10" t="inlineStr">
        <is>
          <t>A2</t>
        </is>
      </c>
      <c r="AT2" s="10"/>
      <c r="AU2" s="10"/>
      <c r="AV2" s="10"/>
      <c r="AW2" s="10" t="inlineStr">
        <is>
          <t>A3a</t>
        </is>
      </c>
      <c r="AX2" s="10"/>
      <c r="AY2" s="10"/>
      <c r="AZ2" s="10" t="inlineStr">
        <is>
          <t>A3b</t>
        </is>
      </c>
      <c r="BA2" s="10"/>
      <c r="BB2" s="10"/>
      <c r="BC2" s="10"/>
      <c r="BD2" s="10" t="inlineStr">
        <is>
          <t>A4</t>
        </is>
      </c>
      <c r="BE2" s="10"/>
      <c r="BF2" s="10" t="inlineStr">
        <is>
          <t>B</t>
        </is>
      </c>
      <c r="BG2" s="10"/>
      <c r="BH2" s="10"/>
      <c r="BI2" s="10"/>
      <c r="BJ2" s="10"/>
      <c r="BK2" s="10"/>
      <c r="BL2" s="3"/>
      <c r="BM2" s="3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3"/>
      <c r="BZ2" s="3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3"/>
      <c r="CV2" s="3"/>
      <c r="CW2" s="10"/>
      <c r="CX2" s="10"/>
      <c r="CY2" s="10"/>
      <c r="CZ2" s="10"/>
      <c r="DA2" s="10"/>
      <c r="DB2" s="3"/>
      <c r="DC2" s="3"/>
      <c r="DD2" s="10"/>
      <c r="DE2" s="10"/>
      <c r="DF2" s="10"/>
      <c r="DG2" s="4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3"/>
      <c r="EB2" s="3"/>
      <c r="EC2" s="10"/>
      <c r="ED2" s="10"/>
      <c r="EE2" s="10"/>
      <c r="EF2" s="4"/>
      <c r="EG2" s="4"/>
      <c r="EH2" s="4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customHeight="1" ht="13.5">
      <c r="A3" s="11" t="s">
        <v>7</v>
      </c>
      <c r="B3" s="12"/>
      <c r="C3" s="12"/>
      <c r="D3" s="12"/>
      <c r="E3" s="12" t="s">
        <v>8</v>
      </c>
      <c r="F3" s="12" t="s">
        <v>8</v>
      </c>
      <c r="G3" s="12" t="s">
        <v>8</v>
      </c>
      <c r="H3" s="12" t="s">
        <v>8</v>
      </c>
      <c r="I3" s="12" t="s">
        <v>8</v>
      </c>
      <c r="J3" s="12" t="s">
        <v>8</v>
      </c>
      <c r="K3" s="12" t="s">
        <v>8</v>
      </c>
      <c r="L3" s="12" t="s">
        <v>8</v>
      </c>
      <c r="M3" s="12" t="s">
        <v>8</v>
      </c>
      <c r="N3" s="12" t="s">
        <v>8</v>
      </c>
      <c r="O3" s="12" t="s">
        <v>8</v>
      </c>
      <c r="P3" s="12" t="s">
        <v>8</v>
      </c>
      <c r="Q3" s="12" t="s">
        <v>8</v>
      </c>
      <c r="R3" s="12" t="s">
        <v>8</v>
      </c>
      <c r="S3" s="12" t="s">
        <v>8</v>
      </c>
      <c r="T3" s="3">
        <f>COUNTIF(E3:S3,"a")/COUNTIF(E$3:S$3,"a")*4</f>
        <v>4</v>
      </c>
      <c r="U3" s="3"/>
      <c r="V3" s="12" t="s">
        <v>8</v>
      </c>
      <c r="W3" s="12" t="s">
        <v>8</v>
      </c>
      <c r="X3" s="12" t="s">
        <v>8</v>
      </c>
      <c r="Y3" s="12" t="s">
        <v>8</v>
      </c>
      <c r="Z3" s="12" t="s">
        <v>8</v>
      </c>
      <c r="AA3" s="12" t="s">
        <v>8</v>
      </c>
      <c r="AB3" s="12" t="s">
        <v>8</v>
      </c>
      <c r="AC3" s="12" t="s">
        <v>8</v>
      </c>
      <c r="AD3" s="12" t="s">
        <v>8</v>
      </c>
      <c r="AE3" s="3">
        <f>COUNTIF(V3:AD3,"a")/COUNTIF(V$3:AD$3,"a")*4</f>
        <v>4</v>
      </c>
      <c r="AF3" s="3"/>
      <c r="AG3" s="12" t="s">
        <v>8</v>
      </c>
      <c r="AH3" s="12" t="s">
        <v>8</v>
      </c>
      <c r="AI3" s="12" t="s">
        <v>8</v>
      </c>
      <c r="AJ3" s="12" t="s">
        <v>8</v>
      </c>
      <c r="AK3" s="12" t="s">
        <v>8</v>
      </c>
      <c r="AL3" s="12" t="s">
        <v>8</v>
      </c>
      <c r="AM3" s="3">
        <f>COUNTIF(AG3:AL3,"a")</f>
        <v>6</v>
      </c>
      <c r="AN3" s="3"/>
      <c r="AO3" s="12" t="s">
        <v>8</v>
      </c>
      <c r="AP3" s="12" t="s">
        <v>8</v>
      </c>
      <c r="AQ3" s="12" t="s">
        <v>8</v>
      </c>
      <c r="AR3" s="12" t="s">
        <v>8</v>
      </c>
      <c r="AS3" s="12" t="s">
        <v>8</v>
      </c>
      <c r="AT3" s="12" t="s">
        <v>8</v>
      </c>
      <c r="AU3" s="12" t="s">
        <v>8</v>
      </c>
      <c r="AV3" s="12" t="s">
        <v>8</v>
      </c>
      <c r="AW3" s="12" t="s">
        <v>8</v>
      </c>
      <c r="AX3" s="12" t="s">
        <v>8</v>
      </c>
      <c r="AY3" s="12" t="s">
        <v>8</v>
      </c>
      <c r="AZ3" s="12" t="s">
        <v>8</v>
      </c>
      <c r="BA3" s="12" t="s">
        <v>8</v>
      </c>
      <c r="BB3" s="12" t="s">
        <v>8</v>
      </c>
      <c r="BC3" s="12" t="s">
        <v>8</v>
      </c>
      <c r="BD3" s="12" t="s">
        <v>8</v>
      </c>
      <c r="BE3" s="12" t="s">
        <v>8</v>
      </c>
      <c r="BF3" s="12" t="s">
        <v>8</v>
      </c>
      <c r="BG3" s="12" t="s">
        <v>8</v>
      </c>
      <c r="BH3" s="12" t="s">
        <v>8</v>
      </c>
      <c r="BI3" s="12" t="s">
        <v>8</v>
      </c>
      <c r="BJ3" s="12" t="s">
        <v>8</v>
      </c>
      <c r="BK3" s="12" t="s">
        <v>8</v>
      </c>
      <c r="BL3" s="3">
        <f>COUNTIF(AO3:BK3,"a")/COUNTIF(AO$3:BK$3,"a")*6</f>
        <v>6</v>
      </c>
      <c r="BM3" s="3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3"/>
      <c r="BZ3" s="3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3"/>
      <c r="CV3" s="3"/>
      <c r="CW3" s="12" t="s">
        <v>9</v>
      </c>
      <c r="CX3" s="12" t="s">
        <v>9</v>
      </c>
      <c r="CY3" s="12" t="s">
        <v>9</v>
      </c>
      <c r="CZ3" s="12" t="s">
        <v>9</v>
      </c>
      <c r="DA3" s="12" t="s">
        <v>9</v>
      </c>
      <c r="DB3" s="3">
        <f>-COUNTIF(CW3:DA3,"a")</f>
        <v>0</v>
      </c>
      <c r="DC3" s="3"/>
      <c r="DD3" s="12"/>
      <c r="DE3" s="12"/>
      <c r="DF3" s="12"/>
      <c r="DG3" s="4">
        <f>IF($E3="ab","ab",SUM(T3,AE3,AM3,BL3,BY3,CU3,DB3/2))</f>
        <v>20</v>
      </c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3"/>
      <c r="EB3" s="3"/>
      <c r="EC3" s="12"/>
      <c r="ED3" s="12"/>
      <c r="EE3" s="12"/>
      <c r="EF3" s="4"/>
      <c r="EG3" s="4"/>
      <c r="EH3" s="4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customHeight="1" ht="84.71">
      <c r="A4" t="s">
        <v>10</v>
      </c>
      <c r="E4" s="13" t="inlineStr">
        <is>
          <t>Formule littérale VA</t>
        </is>
      </c>
      <c r="F4" s="13" t="inlineStr">
        <is>
          <t>Formule numérique VA</t>
        </is>
      </c>
      <c r="G4" s="13" t="inlineStr">
        <is>
          <t>Réponse VA</t>
        </is>
      </c>
      <c r="H4" s="13" t="inlineStr">
        <is>
          <t>Formule littérale CM</t>
        </is>
      </c>
      <c r="I4" s="13" t="inlineStr">
        <is>
          <t>Formule numérique CM</t>
        </is>
      </c>
      <c r="J4" s="13" t="inlineStr">
        <is>
          <t>Valeur numérique Cm</t>
        </is>
      </c>
      <c r="K4" s="13" t="inlineStr">
        <is>
          <t>Formule littérale VD</t>
        </is>
      </c>
      <c r="L4" s="13" t="inlineStr">
        <is>
          <t>Formule numérique VD</t>
        </is>
      </c>
      <c r="M4" s="13" t="inlineStr">
        <is>
          <t>Réponse VD</t>
        </is>
      </c>
      <c r="N4" s="13" t="inlineStr">
        <is>
          <t>Formule littérale taux</t>
        </is>
      </c>
      <c r="O4" s="13" t="inlineStr">
        <is>
          <t>Formule numérique taux</t>
        </is>
      </c>
      <c r="P4" s="13" t="s">
        <v>11</v>
      </c>
      <c r="Q4" s="13" t="inlineStr">
        <is>
          <t>Phrase de conlusion d'interprétation.</t>
        </is>
      </c>
      <c r="R4" s="13" t="inlineStr">
        <is>
          <t>Respect de la syntaxe python</t>
        </is>
      </c>
      <c r="S4" s="13" t="inlineStr">
        <is>
          <t>Programme qui fonctionne mathématiquement.</t>
        </is>
      </c>
      <c r="T4" s="14"/>
      <c r="U4" s="14"/>
      <c r="V4" s="13" t="inlineStr">
        <is>
          <t>Formule d'application d'un pourcentage.</t>
        </is>
      </c>
      <c r="W4" s="13" t="inlineStr">
        <is>
          <t>Réponse numérique.</t>
        </is>
      </c>
      <c r="X4" s="13" t="inlineStr">
        <is>
          <t>Application des pourcentages</t>
        </is>
      </c>
      <c r="Y4" s="13" t="inlineStr">
        <is>
          <t>Complétion par somme.</t>
        </is>
      </c>
      <c r="Z4" s="13" t="inlineStr">
        <is>
          <t>Formule de proportion ou complétion à 100</t>
        </is>
      </c>
      <c r="AA4" s="13" t="s">
        <v>12</v>
      </c>
      <c r="AB4" s="13" t="inlineStr">
        <is>
          <t>Formule de proportion de proportion au moins numérique</t>
        </is>
      </c>
      <c r="AC4" s="13" t="s">
        <v>11</v>
      </c>
      <c r="AD4" s="13" t="inlineStr">
        <is>
          <t> Phrase d'interprétation</t>
        </is>
      </c>
      <c r="AE4" s="14"/>
      <c r="AF4" s="14"/>
      <c r="AG4" s="13" t="s">
        <v>8</v>
      </c>
      <c r="AH4" s="13" t="s">
        <v>13</v>
      </c>
      <c r="AI4" s="13" t="s">
        <v>8</v>
      </c>
      <c r="AJ4" s="13" t="s">
        <v>13</v>
      </c>
      <c r="AK4" s="13" t="s">
        <v>13</v>
      </c>
      <c r="AL4" s="13" t="s">
        <v>14</v>
      </c>
      <c r="AM4" s="15"/>
      <c r="AN4" s="15"/>
      <c r="AO4" s="13" t="inlineStr">
        <is>
          <t>Justification formule</t>
        </is>
      </c>
      <c r="AP4" s="13" t="inlineStr">
        <is>
          <t>Formule littérale</t>
        </is>
      </c>
      <c r="AQ4" s="13" t="inlineStr">
        <is>
          <t>Formule numérique</t>
        </is>
      </c>
      <c r="AR4" s="13" t="s">
        <v>12</v>
      </c>
      <c r="AS4" s="13" t="inlineStr">
        <is>
          <t>Calcul séparé pour l'égalité de Pythagore.</t>
        </is>
      </c>
      <c r="AT4" s="13" t="inlineStr">
        <is>
          <t>Évocation du théorème de Pythagore.</t>
        </is>
      </c>
      <c r="AU4" s="13" t="inlineStr">
        <is>
          <t>Rédaction argumentée logique</t>
        </is>
      </c>
      <c r="AV4" s="13" t="inlineStr">
        <is>
          <t>Conclusion, passage dut riangle rectangle à la perpendicularité.</t>
        </is>
      </c>
      <c r="AW4" s="13" t="inlineStr">
        <is>
          <t>Formule littérale pour les coordonnées du milieu.</t>
        </is>
      </c>
      <c r="AX4" s="13" t="inlineStr">
        <is>
          <t>Formules numériques pour les coordonnées du milieu</t>
        </is>
      </c>
      <c r="AY4" s="13" t="inlineStr">
        <is>
          <t>Coordonnées du milieu</t>
        </is>
      </c>
      <c r="AZ4" s="13" t="inlineStr">
        <is>
          <t>Lien symétrique et milieu</t>
        </is>
      </c>
      <c r="BA4" s="13" t="inlineStr">
        <is>
          <t>Mise en équations</t>
        </is>
      </c>
      <c r="BB4" s="13" t="inlineStr">
        <is>
          <t>Résolution des équations</t>
        </is>
      </c>
      <c r="BC4" s="13" t="s">
        <v>12</v>
      </c>
      <c r="BD4" s="13" t="inlineStr">
        <is>
          <t>Trois arguments: diagonales, angle droits, longueur des côtés consécutifs.</t>
        </is>
      </c>
      <c r="BE4" s="13" t="inlineStr">
        <is>
          <t>Argumentation propre.</t>
        </is>
      </c>
      <c r="BF4" s="13" t="inlineStr">
        <is>
          <t>Justification aire du triangle (choix hauteur)</t>
        </is>
      </c>
      <c r="BG4" s="13" t="inlineStr">
        <is>
          <t>Aire du triangle</t>
        </is>
      </c>
      <c r="BH4" s="13" t="inlineStr">
        <is>
          <t>Choix d'une inconnue.</t>
        </is>
      </c>
      <c r="BI4" s="13" t="inlineStr">
        <is>
          <t>Mise en équation</t>
        </is>
      </c>
      <c r="BJ4" s="13" t="inlineStr">
        <is>
          <t>Résolution de l'équation</t>
        </is>
      </c>
      <c r="BK4" s="13" t="s">
        <v>12</v>
      </c>
      <c r="BL4" s="14"/>
      <c r="BM4" s="14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4"/>
      <c r="BZ4" s="14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4"/>
      <c r="CV4" s="14"/>
      <c r="CW4" s="13" t="s">
        <v>15</v>
      </c>
      <c r="CX4" s="13" t="s">
        <v>16</v>
      </c>
      <c r="CY4" s="13" t="inlineStr">
        <is>
          <t>Écriture dans la marge</t>
        </is>
      </c>
      <c r="CZ4" s="13" t="inlineStr">
        <is>
          <t>Collage et autre bricollage sr la copie</t>
        </is>
      </c>
      <c r="DA4" s="13" t="inlineStr">
        <is>
          <t>Colonnes sur la copie</t>
        </is>
      </c>
      <c r="DB4" s="14"/>
      <c r="DC4" s="14"/>
      <c r="DD4" s="13"/>
      <c r="DE4" s="13" t="inlineStr">
        <is>
          <t>Absence à l'une des parties</t>
        </is>
      </c>
      <c r="DF4" s="13"/>
      <c r="DG4" s="4"/>
      <c r="DO4" s="2"/>
      <c r="DP4" s="2"/>
      <c r="DV4" s="2"/>
      <c r="DW4" s="13"/>
      <c r="DX4" s="13"/>
      <c r="DY4" s="13"/>
      <c r="DZ4" s="13"/>
      <c r="EA4" s="14"/>
      <c r="EB4" s="14"/>
      <c r="EC4" s="13"/>
      <c r="ED4" s="13"/>
      <c r="EE4" s="13"/>
      <c r="EF4" s="4"/>
      <c r="EG4" s="4"/>
      <c r="EH4" s="4"/>
    </row>
    <row r="5" spans="1:256" customHeight="1" ht="13.5">
      <c r="A5" t="s">
        <v>17</v>
      </c>
      <c r="Q5" s="2"/>
      <c r="R5" s="2"/>
      <c r="T5" s="3"/>
      <c r="U5" s="3"/>
      <c r="AE5" s="3"/>
      <c r="AF5" s="3"/>
      <c r="AM5" s="3"/>
      <c r="AN5" s="3"/>
      <c r="BL5" s="3"/>
      <c r="BM5" s="3"/>
      <c r="BO5" s="2"/>
      <c r="BP5" s="2"/>
      <c r="BY5" s="3"/>
      <c r="BZ5" s="3"/>
      <c r="CU5" s="3"/>
      <c r="CV5" s="3"/>
      <c r="DB5" s="3"/>
      <c r="DC5" s="3"/>
      <c r="DG5" s="4"/>
      <c r="DO5" s="2"/>
      <c r="DP5" s="2"/>
      <c r="DV5" s="2"/>
      <c r="DW5" s="2"/>
      <c r="EA5" s="3"/>
      <c r="EB5" s="3"/>
      <c r="EF5" s="4"/>
      <c r="EG5" s="4"/>
      <c r="EH5" s="4"/>
    </row>
    <row r="6" spans="1:256" customHeight="1" ht="13.5">
      <c r="A6" t="s">
        <v>18</v>
      </c>
      <c r="Q6" s="2"/>
      <c r="R6" s="2"/>
      <c r="T6" s="3"/>
      <c r="U6" s="3"/>
      <c r="AE6" s="3"/>
      <c r="AF6" s="3"/>
      <c r="AM6" s="3"/>
      <c r="AN6" s="3"/>
      <c r="BL6" s="3"/>
      <c r="BM6" s="3"/>
      <c r="BO6" s="2"/>
      <c r="BP6" s="2"/>
      <c r="BY6" s="3"/>
      <c r="BZ6" s="3"/>
      <c r="CU6" s="3"/>
      <c r="CV6" s="3"/>
      <c r="DB6" s="3"/>
      <c r="DC6" s="3"/>
      <c r="DG6" s="4"/>
      <c r="DO6" s="2"/>
      <c r="DP6" s="2"/>
      <c r="DV6" s="2"/>
      <c r="DW6" s="2"/>
      <c r="EA6" s="3"/>
      <c r="EB6" s="3"/>
      <c r="EF6" s="4"/>
      <c r="EG6" s="4"/>
      <c r="EH6" s="4"/>
    </row>
    <row r="7" spans="1:256" customHeight="1" ht="13.5">
      <c r="A7" t="s">
        <v>19</v>
      </c>
      <c r="Q7" s="2"/>
      <c r="R7" s="2"/>
      <c r="T7" s="3"/>
      <c r="U7" s="3"/>
      <c r="AE7" s="3"/>
      <c r="AF7" s="3"/>
      <c r="AM7" s="3"/>
      <c r="AN7" s="3"/>
      <c r="BL7" s="3"/>
      <c r="BM7" s="3"/>
      <c r="BO7" s="2"/>
      <c r="BP7" s="2"/>
      <c r="BY7" s="3"/>
      <c r="BZ7" s="3"/>
      <c r="CU7" s="3"/>
      <c r="CV7" s="3"/>
      <c r="DB7" s="3"/>
      <c r="DC7" s="3"/>
      <c r="DG7" s="4"/>
      <c r="DO7" s="2"/>
      <c r="DP7" s="2"/>
      <c r="DV7" s="2"/>
      <c r="DW7" s="2"/>
      <c r="EA7" s="3"/>
      <c r="EB7" s="3"/>
      <c r="EF7" s="4"/>
      <c r="EG7" s="4"/>
      <c r="EH7" s="4"/>
    </row>
    <row r="8" spans="1:256" ht="13.5">
      <c r="Q8" s="2"/>
      <c r="R8" s="2"/>
      <c r="T8" s="3"/>
      <c r="U8" s="3"/>
      <c r="AE8" s="3"/>
      <c r="AF8" s="3"/>
      <c r="AM8" s="3"/>
      <c r="AN8" s="3"/>
      <c r="BL8" s="3"/>
      <c r="BM8" s="3"/>
      <c r="BO8" s="2"/>
      <c r="BP8" s="2"/>
      <c r="BY8" s="3"/>
      <c r="BZ8" s="3"/>
      <c r="CU8" s="3"/>
      <c r="CV8" s="3"/>
      <c r="DB8" s="3"/>
      <c r="DC8" s="3"/>
      <c r="DG8" s="4"/>
      <c r="DO8" s="2"/>
      <c r="DP8" s="2"/>
      <c r="DV8" s="2"/>
      <c r="DW8" s="2"/>
      <c r="EA8" s="3"/>
      <c r="EB8" s="3"/>
      <c r="EF8" s="4"/>
      <c r="EG8" s="4"/>
      <c r="EH8" s="4"/>
    </row>
    <row r="9" spans="1:256" ht="13.5">
      <c r="Q9" s="2"/>
      <c r="R9" s="2"/>
      <c r="T9" s="3"/>
      <c r="U9" s="3"/>
      <c r="AE9" s="3"/>
      <c r="AF9" s="3"/>
      <c r="AM9" s="3"/>
      <c r="AN9" s="3"/>
      <c r="BL9" s="3"/>
      <c r="BM9" s="3"/>
      <c r="BO9" s="2"/>
      <c r="BP9" s="2"/>
      <c r="BY9" s="3"/>
      <c r="BZ9" s="3"/>
      <c r="CU9" s="3"/>
      <c r="CV9" s="3"/>
      <c r="DB9" s="3"/>
      <c r="DC9" s="3"/>
      <c r="DG9" s="4"/>
      <c r="DO9" s="2"/>
      <c r="DP9" s="2"/>
      <c r="DV9" s="2"/>
      <c r="DW9" s="2"/>
      <c r="EA9" s="3"/>
      <c r="EB9" s="3"/>
      <c r="EF9" s="4"/>
      <c r="EG9" s="4"/>
      <c r="EH9" s="4"/>
    </row>
    <row r="10" spans="1:256" ht="13.5">
      <c r="Q10" s="2"/>
      <c r="R10" s="2"/>
      <c r="T10" s="3"/>
      <c r="U10" s="3"/>
      <c r="AE10" s="3"/>
      <c r="AF10" s="3"/>
      <c r="AM10" s="3"/>
      <c r="AN10" s="3"/>
      <c r="BL10" s="3"/>
      <c r="BM10" s="3"/>
      <c r="BO10" s="2"/>
      <c r="BP10" s="2"/>
      <c r="BY10" s="3"/>
      <c r="BZ10" s="3"/>
      <c r="CU10" s="3"/>
      <c r="CV10" s="3"/>
      <c r="DB10" s="3"/>
      <c r="DC10" s="3"/>
      <c r="DG10" s="4"/>
      <c r="DO10" s="2"/>
      <c r="DP10" s="2"/>
      <c r="DV10" s="2"/>
      <c r="DW10" s="2"/>
      <c r="EA10" s="3"/>
      <c r="EB10" s="3"/>
      <c r="EF10" s="4"/>
      <c r="EG10" s="4"/>
      <c r="EH10" s="4"/>
    </row>
    <row r="11" spans="1:256" ht="13.5">
      <c r="A11" s="16" t="s">
        <v>20</v>
      </c>
      <c r="B11" s="17" t="s">
        <v>21</v>
      </c>
      <c r="C11" s="18">
        <v>22010</v>
      </c>
      <c r="D11" s="18"/>
      <c r="E11" s="12" t="s">
        <v>9</v>
      </c>
      <c r="F11" s="12" t="s">
        <v>9</v>
      </c>
      <c r="G11" s="12" t="s">
        <v>9</v>
      </c>
      <c r="H11" s="12" t="s">
        <v>9</v>
      </c>
      <c r="I11" s="12" t="s">
        <v>9</v>
      </c>
      <c r="J11" s="12" t="s">
        <v>9</v>
      </c>
      <c r="K11" s="12" t="s">
        <v>9</v>
      </c>
      <c r="L11" s="12" t="s">
        <v>9</v>
      </c>
      <c r="M11" s="12" t="s">
        <v>9</v>
      </c>
      <c r="N11" s="12" t="s">
        <v>9</v>
      </c>
      <c r="O11" s="12"/>
      <c r="P11" s="12" t="s">
        <v>9</v>
      </c>
      <c r="Q11" s="12" t="s">
        <v>9</v>
      </c>
      <c r="R11" s="12"/>
      <c r="S11" s="12"/>
      <c r="T11" s="3">
        <f>COUNTIF(E11:S11,"a")/COUNTIF(E$3:S$3,"a")*4</f>
        <v>0</v>
      </c>
      <c r="U11" s="3"/>
      <c r="V11" s="12" t="s">
        <v>8</v>
      </c>
      <c r="W11" s="12" t="s">
        <v>8</v>
      </c>
      <c r="X11" s="12" t="s">
        <v>8</v>
      </c>
      <c r="Y11" s="12" t="s">
        <v>8</v>
      </c>
      <c r="Z11" s="12" t="s">
        <v>8</v>
      </c>
      <c r="AA11" s="12" t="s">
        <v>8</v>
      </c>
      <c r="AB11" s="12" t="s">
        <v>9</v>
      </c>
      <c r="AC11" s="12" t="s">
        <v>9</v>
      </c>
      <c r="AD11" s="12" t="s">
        <v>9</v>
      </c>
      <c r="AE11" s="3">
        <f>COUNTIF(V11:AD11,"a")/COUNTIF(V$3:AD$3,"a")*4</f>
        <v>2.6666666666666665</v>
      </c>
      <c r="AF11" s="3"/>
      <c r="AG11" s="12" t="s">
        <v>9</v>
      </c>
      <c r="AH11" s="12" t="s">
        <v>9</v>
      </c>
      <c r="AI11" s="12" t="s">
        <v>9</v>
      </c>
      <c r="AJ11" s="12" t="s">
        <v>8</v>
      </c>
      <c r="AK11" s="12" t="s">
        <v>8</v>
      </c>
      <c r="AL11" s="12" t="s">
        <v>9</v>
      </c>
      <c r="AM11" s="3">
        <f>COUNTIF(AG11:AL11,"a")</f>
        <v>2</v>
      </c>
      <c r="AN11" s="3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 t="s">
        <v>9</v>
      </c>
      <c r="BL11" s="3">
        <f>COUNTIF(AO11:BK11,"a")/COUNTIF(AO$3:BK$3,"a")*6</f>
        <v>0</v>
      </c>
      <c r="BM11" s="3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3"/>
      <c r="BZ11" s="3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3"/>
      <c r="CV11" s="3"/>
      <c r="CW11" s="12"/>
      <c r="CX11" s="12"/>
      <c r="CY11" s="12"/>
      <c r="CZ11" s="12"/>
      <c r="DA11" s="12"/>
      <c r="DB11" s="3">
        <f>-COUNTIF(CW11:DA11,"a")</f>
        <v>0</v>
      </c>
      <c r="DC11" s="3"/>
      <c r="DG11" s="4">
        <f>IF($E11="ab","ab",SUM(T11,AE11,AM11,BL11,BY11,CU11,DB11/2))</f>
        <v>4.6666666666666661</v>
      </c>
      <c r="DO11" s="2"/>
      <c r="DP11" s="2"/>
      <c r="DV11" s="2"/>
      <c r="DW11" s="12"/>
      <c r="DX11" s="12"/>
      <c r="DY11" s="12"/>
      <c r="DZ11" s="12"/>
      <c r="EA11" s="3"/>
      <c r="EB11" s="3"/>
      <c r="EF11" s="4"/>
      <c r="EG11" s="4"/>
      <c r="EH11" s="4"/>
    </row>
    <row r="12" spans="1:256" ht="13.5">
      <c r="A12" s="16" t="s">
        <v>22</v>
      </c>
      <c r="B12" s="17" t="s">
        <v>23</v>
      </c>
      <c r="C12" s="18">
        <v>22080</v>
      </c>
      <c r="D12" s="18"/>
      <c r="E12" s="12" t="s">
        <v>9</v>
      </c>
      <c r="F12" s="12" t="s">
        <v>8</v>
      </c>
      <c r="G12" s="12" t="s">
        <v>8</v>
      </c>
      <c r="H12" s="12" t="s">
        <v>9</v>
      </c>
      <c r="I12" s="12" t="s">
        <v>8</v>
      </c>
      <c r="J12" s="12" t="s">
        <v>8</v>
      </c>
      <c r="K12" s="12"/>
      <c r="L12" s="12"/>
      <c r="M12" s="12"/>
      <c r="N12" s="12" t="s">
        <v>9</v>
      </c>
      <c r="O12" s="12" t="s">
        <v>8</v>
      </c>
      <c r="P12" s="12" t="s">
        <v>8</v>
      </c>
      <c r="Q12" s="12" t="s">
        <v>8</v>
      </c>
      <c r="R12" s="12" t="s">
        <v>9</v>
      </c>
      <c r="S12" s="12" t="s">
        <v>8</v>
      </c>
      <c r="T12" s="3">
        <f>COUNTIF(E12:S12,"a")/COUNTIF(E$3:S$3,"a")*4</f>
        <v>2.1333333333333333</v>
      </c>
      <c r="U12" s="3"/>
      <c r="V12" s="12" t="s">
        <v>8</v>
      </c>
      <c r="W12" s="12" t="s">
        <v>8</v>
      </c>
      <c r="X12" s="12" t="s">
        <v>8</v>
      </c>
      <c r="Y12" s="12" t="s">
        <v>8</v>
      </c>
      <c r="Z12" s="12" t="s">
        <v>8</v>
      </c>
      <c r="AA12" s="12" t="s">
        <v>8</v>
      </c>
      <c r="AB12" s="12" t="s">
        <v>9</v>
      </c>
      <c r="AC12" s="12" t="s">
        <v>8</v>
      </c>
      <c r="AD12" s="12" t="s">
        <v>9</v>
      </c>
      <c r="AE12" s="3">
        <f>COUNTIF(V12:AD12,"a")/COUNTIF(V$3:AD$3,"a")*4</f>
        <v>3.1111111111111112</v>
      </c>
      <c r="AF12" s="3"/>
      <c r="AG12" s="12" t="s">
        <v>8</v>
      </c>
      <c r="AH12" s="12" t="s">
        <v>8</v>
      </c>
      <c r="AI12" s="12" t="s">
        <v>9</v>
      </c>
      <c r="AJ12" s="12" t="s">
        <v>8</v>
      </c>
      <c r="AK12" s="12" t="s">
        <v>8</v>
      </c>
      <c r="AL12" s="12" t="s">
        <v>9</v>
      </c>
      <c r="AM12" s="3">
        <f>COUNTIF(AG12:AL12,"a")</f>
        <v>4</v>
      </c>
      <c r="AN12" s="3"/>
      <c r="AO12" s="12" t="s">
        <v>9</v>
      </c>
      <c r="AP12" s="12" t="s">
        <v>9</v>
      </c>
      <c r="AQ12" s="12" t="s">
        <v>9</v>
      </c>
      <c r="AR12" s="12" t="s">
        <v>9</v>
      </c>
      <c r="AS12" s="12"/>
      <c r="AT12" s="12"/>
      <c r="AU12" s="12"/>
      <c r="AV12" s="12"/>
      <c r="AW12" s="12" t="s">
        <v>9</v>
      </c>
      <c r="AX12" s="12" t="s">
        <v>9</v>
      </c>
      <c r="AY12" s="12" t="s">
        <v>9</v>
      </c>
      <c r="AZ12" s="12"/>
      <c r="BA12" s="12"/>
      <c r="BB12" s="12"/>
      <c r="BC12" s="12"/>
      <c r="BD12" s="12"/>
      <c r="BE12" s="12"/>
      <c r="BF12" s="12"/>
      <c r="BG12" s="12" t="s">
        <v>9</v>
      </c>
      <c r="BH12" s="12"/>
      <c r="BI12" s="12"/>
      <c r="BJ12" s="12"/>
      <c r="BK12" s="12"/>
      <c r="BL12" s="3">
        <f>COUNTIF(AO12:BK12,"a")/COUNTIF(AO$3:BK$3,"a")*6</f>
        <v>0</v>
      </c>
      <c r="BM12" s="3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3"/>
      <c r="BZ12" s="3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3"/>
      <c r="CV12" s="3"/>
      <c r="CW12" s="12" t="s">
        <v>8</v>
      </c>
      <c r="CX12" s="12"/>
      <c r="CY12" s="12"/>
      <c r="CZ12" s="12"/>
      <c r="DA12" s="12"/>
      <c r="DB12" s="3">
        <f>-COUNTIF(CW12:DA12,"a")</f>
        <v>-1</v>
      </c>
      <c r="DC12" s="3"/>
      <c r="DG12" s="4">
        <f>IF($E12="ab","ab",SUM(T12,AE12,AM12,BL12,BY12,CU12,DB12/2))</f>
        <v>8.7444444444444436</v>
      </c>
      <c r="DO12" s="2"/>
      <c r="DP12" s="2"/>
      <c r="DV12" s="2"/>
      <c r="DW12" s="12"/>
      <c r="DX12" s="12"/>
      <c r="DY12" s="12"/>
      <c r="DZ12" s="12"/>
      <c r="EA12" s="3"/>
      <c r="EB12" s="3"/>
      <c r="EF12" s="4"/>
      <c r="EG12" s="4"/>
      <c r="EH12" s="4"/>
      <c r="FC12" t="s">
        <v>24</v>
      </c>
    </row>
    <row r="13" spans="1:256" ht="13.5">
      <c r="A13" s="16" t="s">
        <v>25</v>
      </c>
      <c r="B13" s="17" t="s">
        <v>26</v>
      </c>
      <c r="C13" s="18">
        <v>22090</v>
      </c>
      <c r="D13" s="18"/>
      <c r="E13" s="12" t="s">
        <v>9</v>
      </c>
      <c r="F13" s="12" t="s">
        <v>9</v>
      </c>
      <c r="G13" s="12" t="s">
        <v>9</v>
      </c>
      <c r="H13" s="12" t="s">
        <v>9</v>
      </c>
      <c r="I13" s="12"/>
      <c r="J13" s="12"/>
      <c r="K13" s="12" t="s">
        <v>9</v>
      </c>
      <c r="L13" s="12" t="s">
        <v>9</v>
      </c>
      <c r="M13" s="12" t="s">
        <v>9</v>
      </c>
      <c r="N13" s="12"/>
      <c r="O13" s="12"/>
      <c r="P13" s="12"/>
      <c r="Q13" s="12"/>
      <c r="R13" s="12"/>
      <c r="S13" s="12"/>
      <c r="T13" s="3">
        <f>COUNTIF(E13:S13,"a")/COUNTIF(E$3:S$3,"a")*4</f>
        <v>0</v>
      </c>
      <c r="U13" s="3"/>
      <c r="V13" s="12" t="s">
        <v>8</v>
      </c>
      <c r="W13" s="12" t="s">
        <v>8</v>
      </c>
      <c r="X13" s="12" t="s">
        <v>8</v>
      </c>
      <c r="Y13" s="12" t="s">
        <v>9</v>
      </c>
      <c r="Z13" s="12" t="s">
        <v>8</v>
      </c>
      <c r="AA13" s="12" t="s">
        <v>9</v>
      </c>
      <c r="AB13" s="12"/>
      <c r="AC13" s="12"/>
      <c r="AD13" s="12"/>
      <c r="AE13" s="3">
        <f>COUNTIF(V13:AD13,"a")/COUNTIF(V$3:AD$3,"a")*4</f>
        <v>1.7777777777777777</v>
      </c>
      <c r="AF13" s="3"/>
      <c r="AG13" s="12" t="s">
        <v>8</v>
      </c>
      <c r="AH13" s="12" t="s">
        <v>8</v>
      </c>
      <c r="AI13" s="12" t="s">
        <v>8</v>
      </c>
      <c r="AJ13" s="12" t="s">
        <v>8</v>
      </c>
      <c r="AK13" s="12" t="s">
        <v>8</v>
      </c>
      <c r="AL13" s="12" t="s">
        <v>9</v>
      </c>
      <c r="AM13" s="3">
        <f>COUNTIF(AG13:AL13,"a")</f>
        <v>5</v>
      </c>
      <c r="AN13" s="3"/>
      <c r="AO13" s="12" t="s">
        <v>8</v>
      </c>
      <c r="AP13" s="12" t="s">
        <v>8</v>
      </c>
      <c r="AQ13" s="12" t="s">
        <v>8</v>
      </c>
      <c r="AR13" s="12" t="s">
        <v>8</v>
      </c>
      <c r="AS13" s="12" t="s">
        <v>8</v>
      </c>
      <c r="AT13" s="12" t="s">
        <v>8</v>
      </c>
      <c r="AU13" s="12" t="s">
        <v>8</v>
      </c>
      <c r="AV13" s="12" t="s">
        <v>9</v>
      </c>
      <c r="AW13" s="12" t="s">
        <v>8</v>
      </c>
      <c r="AX13" s="12" t="s">
        <v>8</v>
      </c>
      <c r="AY13" s="12" t="s">
        <v>8</v>
      </c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3">
        <f>COUNTIF(AO13:BK13,"a")/COUNTIF(AO$3:BK$3,"a")*6</f>
        <v>2.6086956521739131</v>
      </c>
      <c r="BM13" s="3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3"/>
      <c r="BZ13" s="3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3"/>
      <c r="CV13" s="3"/>
      <c r="CW13" s="12" t="s">
        <v>8</v>
      </c>
      <c r="CX13" s="12"/>
      <c r="CY13" s="12"/>
      <c r="CZ13" s="12"/>
      <c r="DA13" s="12" t="s">
        <v>8</v>
      </c>
      <c r="DB13" s="3">
        <f>-COUNTIF(CW13:DA13,"a")</f>
        <v>-2</v>
      </c>
      <c r="DC13" s="3"/>
      <c r="DG13" s="4">
        <f>IF($E13="ab","ab",SUM(T13,AE13,AM13,BL13,BY13,CU13,DB13/2))</f>
        <v>8.3864734299516908</v>
      </c>
      <c r="DO13" s="2"/>
      <c r="DP13" s="2"/>
      <c r="DV13" s="2"/>
      <c r="DW13" s="12"/>
      <c r="DX13" s="12"/>
      <c r="DY13" s="12"/>
      <c r="DZ13" s="12"/>
      <c r="EA13" s="3"/>
      <c r="EB13" s="3"/>
      <c r="EF13" s="4"/>
      <c r="EG13" s="4"/>
      <c r="EH13" s="4"/>
    </row>
    <row r="14" spans="1:256" ht="13.5">
      <c r="A14" s="16" t="s">
        <v>27</v>
      </c>
      <c r="B14" s="17" t="s">
        <v>28</v>
      </c>
      <c r="C14" s="18">
        <v>22100</v>
      </c>
      <c r="D14" s="18"/>
      <c r="E14" s="12" t="s">
        <v>8</v>
      </c>
      <c r="F14" s="12" t="s">
        <v>8</v>
      </c>
      <c r="G14" s="12" t="s">
        <v>8</v>
      </c>
      <c r="H14" s="12" t="s">
        <v>8</v>
      </c>
      <c r="I14" s="12" t="s">
        <v>8</v>
      </c>
      <c r="J14" s="12" t="s">
        <v>8</v>
      </c>
      <c r="K14" s="12" t="s">
        <v>8</v>
      </c>
      <c r="L14" s="12" t="s">
        <v>8</v>
      </c>
      <c r="M14" s="12" t="s">
        <v>8</v>
      </c>
      <c r="N14" s="12" t="s">
        <v>8</v>
      </c>
      <c r="O14" s="12" t="s">
        <v>8</v>
      </c>
      <c r="P14" s="12" t="s">
        <v>8</v>
      </c>
      <c r="Q14" s="12" t="s">
        <v>9</v>
      </c>
      <c r="R14" s="12" t="s">
        <v>8</v>
      </c>
      <c r="S14" s="12" t="s">
        <v>8</v>
      </c>
      <c r="T14" s="3">
        <f>COUNTIF(E14:S14,"a")/COUNTIF(E$3:S$3,"a")*4</f>
        <v>3.7333333333333334</v>
      </c>
      <c r="U14" s="3"/>
      <c r="V14" s="12" t="s">
        <v>8</v>
      </c>
      <c r="W14" s="12" t="s">
        <v>8</v>
      </c>
      <c r="X14" s="12" t="s">
        <v>8</v>
      </c>
      <c r="Y14" s="12" t="s">
        <v>8</v>
      </c>
      <c r="Z14" s="12" t="s">
        <v>8</v>
      </c>
      <c r="AA14" s="12" t="s">
        <v>8</v>
      </c>
      <c r="AB14" s="12" t="s">
        <v>8</v>
      </c>
      <c r="AC14" s="12" t="s">
        <v>8</v>
      </c>
      <c r="AD14" s="12" t="s">
        <v>8</v>
      </c>
      <c r="AE14" s="3">
        <f>COUNTIF(V14:AD14,"a")/COUNTIF(V$3:AD$3,"a")*4</f>
        <v>4</v>
      </c>
      <c r="AF14" s="3"/>
      <c r="AG14" s="12" t="s">
        <v>8</v>
      </c>
      <c r="AH14" s="12" t="s">
        <v>8</v>
      </c>
      <c r="AI14" s="12" t="s">
        <v>9</v>
      </c>
      <c r="AJ14" s="12" t="s">
        <v>9</v>
      </c>
      <c r="AK14" s="12" t="s">
        <v>8</v>
      </c>
      <c r="AL14" s="12" t="s">
        <v>9</v>
      </c>
      <c r="AM14" s="3">
        <f>COUNTIF(AG14:AL14,"a")</f>
        <v>3</v>
      </c>
      <c r="AN14" s="3"/>
      <c r="AO14" s="12" t="s">
        <v>8</v>
      </c>
      <c r="AP14" s="12" t="s">
        <v>8</v>
      </c>
      <c r="AQ14" s="12" t="s">
        <v>8</v>
      </c>
      <c r="AR14" s="12" t="s">
        <v>8</v>
      </c>
      <c r="AS14" s="12" t="s">
        <v>8</v>
      </c>
      <c r="AT14" s="12" t="s">
        <v>8</v>
      </c>
      <c r="AU14" s="12" t="s">
        <v>8</v>
      </c>
      <c r="AV14" s="12" t="s">
        <v>9</v>
      </c>
      <c r="AW14" s="12" t="s">
        <v>9</v>
      </c>
      <c r="AX14" s="12" t="s">
        <v>8</v>
      </c>
      <c r="AY14" s="12" t="s">
        <v>8</v>
      </c>
      <c r="AZ14" s="12" t="s">
        <v>9</v>
      </c>
      <c r="BA14" s="12"/>
      <c r="BB14" s="12"/>
      <c r="BC14" s="12" t="s">
        <v>9</v>
      </c>
      <c r="BD14" s="12" t="s">
        <v>9</v>
      </c>
      <c r="BE14" s="12" t="s">
        <v>9</v>
      </c>
      <c r="BF14" s="12"/>
      <c r="BG14" s="12"/>
      <c r="BH14" s="12"/>
      <c r="BI14" s="12"/>
      <c r="BJ14" s="12"/>
      <c r="BK14" s="12"/>
      <c r="BL14" s="3">
        <f>COUNTIF(AO14:BK14,"a")/COUNTIF(AO$3:BK$3,"a")*6</f>
        <v>2.347826086956522</v>
      </c>
      <c r="BM14" s="3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3"/>
      <c r="BZ14" s="3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3"/>
      <c r="CV14" s="3"/>
      <c r="CW14" s="12" t="s">
        <v>8</v>
      </c>
      <c r="CX14" s="12"/>
      <c r="CY14" s="12"/>
      <c r="CZ14" s="12"/>
      <c r="DA14" s="12" t="s">
        <v>8</v>
      </c>
      <c r="DB14" s="3">
        <f>-COUNTIF(CW14:DA14,"a")</f>
        <v>-2</v>
      </c>
      <c r="DC14" s="3"/>
      <c r="DG14" s="4">
        <f>IF($E14="ab","ab",SUM(T14,AE14,AM14,BL14,BY14,CU14,DB14/2))</f>
        <v>12.081159420289856</v>
      </c>
      <c r="DO14" s="2"/>
      <c r="DP14" s="2"/>
      <c r="DV14" s="2"/>
      <c r="DW14" s="12"/>
      <c r="DX14" s="12"/>
      <c r="DY14" s="12"/>
      <c r="DZ14" s="12"/>
      <c r="EA14" s="3"/>
      <c r="EB14" s="3"/>
      <c r="EF14" s="4"/>
      <c r="EG14" s="4"/>
      <c r="EH14" s="4"/>
    </row>
    <row r="15" spans="1:256" ht="13.5">
      <c r="A15" s="16" t="s">
        <v>29</v>
      </c>
      <c r="B15" s="17" t="s">
        <v>30</v>
      </c>
      <c r="C15" s="18">
        <v>22130</v>
      </c>
      <c r="D15" s="18"/>
      <c r="E15" s="12" t="s">
        <v>8</v>
      </c>
      <c r="F15" s="12" t="s">
        <v>8</v>
      </c>
      <c r="G15" s="12" t="s">
        <v>8</v>
      </c>
      <c r="H15" s="12" t="s">
        <v>8</v>
      </c>
      <c r="I15" s="12" t="s">
        <v>8</v>
      </c>
      <c r="J15" s="12" t="s">
        <v>8</v>
      </c>
      <c r="K15" s="12" t="s">
        <v>8</v>
      </c>
      <c r="L15" s="12" t="s">
        <v>8</v>
      </c>
      <c r="M15" s="12" t="s">
        <v>8</v>
      </c>
      <c r="N15" s="12" t="s">
        <v>8</v>
      </c>
      <c r="O15" s="12" t="s">
        <v>8</v>
      </c>
      <c r="P15" s="12" t="s">
        <v>8</v>
      </c>
      <c r="Q15" s="12" t="s">
        <v>8</v>
      </c>
      <c r="R15" s="12"/>
      <c r="S15" s="12"/>
      <c r="T15" s="3">
        <f>COUNTIF(E15:S15,"a")/COUNTIF(E$3:S$3,"a")*4</f>
        <v>3.4666666666666668</v>
      </c>
      <c r="U15" s="3"/>
      <c r="V15" s="12" t="s">
        <v>8</v>
      </c>
      <c r="W15" s="12" t="s">
        <v>8</v>
      </c>
      <c r="X15" s="12" t="s">
        <v>8</v>
      </c>
      <c r="Y15" s="12" t="s">
        <v>8</v>
      </c>
      <c r="Z15" s="12" t="s">
        <v>8</v>
      </c>
      <c r="AA15" s="12" t="s">
        <v>8</v>
      </c>
      <c r="AB15" s="12" t="s">
        <v>9</v>
      </c>
      <c r="AC15" s="12" t="s">
        <v>8</v>
      </c>
      <c r="AD15" s="12" t="s">
        <v>9</v>
      </c>
      <c r="AE15" s="3">
        <f>COUNTIF(V15:AD15,"a")/COUNTIF(V$3:AD$3,"a")*4</f>
        <v>3.1111111111111112</v>
      </c>
      <c r="AF15" s="3"/>
      <c r="AG15" s="12" t="s">
        <v>8</v>
      </c>
      <c r="AH15" s="12" t="s">
        <v>9</v>
      </c>
      <c r="AI15" s="12" t="s">
        <v>8</v>
      </c>
      <c r="AJ15" s="12" t="s">
        <v>8</v>
      </c>
      <c r="AK15" s="12" t="s">
        <v>8</v>
      </c>
      <c r="AL15" s="12" t="s">
        <v>9</v>
      </c>
      <c r="AM15" s="3">
        <f>COUNTIF(AG15:AL15,"a")</f>
        <v>4</v>
      </c>
      <c r="AN15" s="3"/>
      <c r="AO15" s="12" t="s">
        <v>9</v>
      </c>
      <c r="AP15" s="12" t="s">
        <v>9</v>
      </c>
      <c r="AQ15" s="12" t="s">
        <v>8</v>
      </c>
      <c r="AR15" s="12" t="s">
        <v>8</v>
      </c>
      <c r="AS15" s="12"/>
      <c r="AT15" s="12"/>
      <c r="AU15" s="12" t="s">
        <v>9</v>
      </c>
      <c r="AV15" s="12"/>
      <c r="AW15" s="12" t="s">
        <v>9</v>
      </c>
      <c r="AX15" s="12" t="s">
        <v>8</v>
      </c>
      <c r="AY15" s="12" t="s">
        <v>8</v>
      </c>
      <c r="AZ15" s="12" t="s">
        <v>9</v>
      </c>
      <c r="BA15" s="12"/>
      <c r="BB15" s="12"/>
      <c r="BC15" s="12"/>
      <c r="BD15" s="12" t="s">
        <v>9</v>
      </c>
      <c r="BE15" s="12" t="s">
        <v>9</v>
      </c>
      <c r="BF15" s="12"/>
      <c r="BG15" s="12" t="s">
        <v>8</v>
      </c>
      <c r="BH15" s="12" t="s">
        <v>8</v>
      </c>
      <c r="BI15" s="12" t="s">
        <v>8</v>
      </c>
      <c r="BJ15" s="12" t="s">
        <v>9</v>
      </c>
      <c r="BK15" s="12" t="s">
        <v>9</v>
      </c>
      <c r="BL15" s="3">
        <f>COUNTIF(AO15:BK15,"a")/COUNTIF(AO$3:BK$3,"a")*6</f>
        <v>1.8260869565217392</v>
      </c>
      <c r="BM15" s="3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3"/>
      <c r="BZ15" s="3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3"/>
      <c r="CV15" s="3"/>
      <c r="CW15" s="12" t="s">
        <v>8</v>
      </c>
      <c r="CX15" s="12"/>
      <c r="CY15" s="12"/>
      <c r="CZ15" s="12"/>
      <c r="DA15" s="12"/>
      <c r="DB15" s="3">
        <f>-COUNTIF(CW15:DA15,"a")</f>
        <v>-1</v>
      </c>
      <c r="DC15" s="3"/>
      <c r="DG15" s="4">
        <f>IF($E15="ab","ab",SUM(T15,AE15,AM15,BL15,BY15,CU15,DB15/2))</f>
        <v>11.903864734299518</v>
      </c>
      <c r="DO15" s="2"/>
      <c r="DP15" s="2"/>
      <c r="DV15" s="2"/>
      <c r="DW15" s="12"/>
      <c r="DX15" s="12"/>
      <c r="DY15" s="12"/>
      <c r="DZ15" s="12"/>
      <c r="EA15" s="3"/>
      <c r="EB15" s="3"/>
      <c r="EF15" s="4"/>
      <c r="EG15" s="4"/>
      <c r="EH15" s="4"/>
    </row>
    <row r="16" spans="1:256" ht="13.5">
      <c r="A16" s="16" t="s">
        <v>31</v>
      </c>
      <c r="B16" s="17" t="s">
        <v>32</v>
      </c>
      <c r="C16" s="18">
        <v>22140</v>
      </c>
      <c r="D16" s="18"/>
      <c r="E16" s="12" t="s">
        <v>9</v>
      </c>
      <c r="F16" s="12" t="s">
        <v>8</v>
      </c>
      <c r="G16" s="12" t="s">
        <v>8</v>
      </c>
      <c r="H16" s="12" t="s">
        <v>8</v>
      </c>
      <c r="I16" s="12" t="s">
        <v>8</v>
      </c>
      <c r="J16" s="12" t="s">
        <v>8</v>
      </c>
      <c r="K16" s="12" t="s">
        <v>9</v>
      </c>
      <c r="L16" s="12" t="s">
        <v>9</v>
      </c>
      <c r="M16" s="12" t="s">
        <v>9</v>
      </c>
      <c r="N16" s="12" t="s">
        <v>8</v>
      </c>
      <c r="O16" s="12" t="s">
        <v>8</v>
      </c>
      <c r="P16" s="12" t="s">
        <v>9</v>
      </c>
      <c r="Q16" s="12" t="s">
        <v>8</v>
      </c>
      <c r="R16" s="12" t="s">
        <v>9</v>
      </c>
      <c r="S16" s="12" t="s">
        <v>9</v>
      </c>
      <c r="T16" s="3">
        <f>COUNTIF(E16:S16,"a")/COUNTIF(E$3:S$3,"a")*4</f>
        <v>2.1333333333333333</v>
      </c>
      <c r="U16" s="3"/>
      <c r="V16" s="12" t="s">
        <v>8</v>
      </c>
      <c r="W16" s="12" t="s">
        <v>8</v>
      </c>
      <c r="X16" s="12" t="s">
        <v>8</v>
      </c>
      <c r="Y16" s="12" t="s">
        <v>8</v>
      </c>
      <c r="Z16" s="12" t="s">
        <v>8</v>
      </c>
      <c r="AA16" s="12" t="s">
        <v>8</v>
      </c>
      <c r="AB16" s="12" t="s">
        <v>9</v>
      </c>
      <c r="AC16" s="12" t="s">
        <v>8</v>
      </c>
      <c r="AD16" s="12" t="s">
        <v>9</v>
      </c>
      <c r="AE16" s="3">
        <f>COUNTIF(V16:AD16,"a")/COUNTIF(V$3:AD$3,"a")*4</f>
        <v>3.1111111111111112</v>
      </c>
      <c r="AF16" s="3"/>
      <c r="AG16" s="12" t="s">
        <v>8</v>
      </c>
      <c r="AH16" s="12" t="s">
        <v>8</v>
      </c>
      <c r="AI16" s="12" t="s">
        <v>8</v>
      </c>
      <c r="AJ16" s="12" t="s">
        <v>8</v>
      </c>
      <c r="AK16" s="12" t="s">
        <v>9</v>
      </c>
      <c r="AL16" s="12" t="s">
        <v>8</v>
      </c>
      <c r="AM16" s="3">
        <f>COUNTIF(AG16:AL16,"a")</f>
        <v>5</v>
      </c>
      <c r="AN16" s="3"/>
      <c r="AO16" s="12" t="s">
        <v>8</v>
      </c>
      <c r="AP16" s="12" t="s">
        <v>8</v>
      </c>
      <c r="AQ16" s="12" t="s">
        <v>8</v>
      </c>
      <c r="AR16" s="12" t="s">
        <v>8</v>
      </c>
      <c r="AS16" s="12" t="s">
        <v>9</v>
      </c>
      <c r="AT16" s="12" t="s">
        <v>9</v>
      </c>
      <c r="AU16" s="12" t="s">
        <v>9</v>
      </c>
      <c r="AV16" s="12" t="s">
        <v>9</v>
      </c>
      <c r="AW16" s="12" t="s">
        <v>8</v>
      </c>
      <c r="AX16" s="12" t="s">
        <v>8</v>
      </c>
      <c r="AY16" s="12" t="s">
        <v>8</v>
      </c>
      <c r="AZ16" s="12" t="s">
        <v>9</v>
      </c>
      <c r="BA16" s="12" t="s">
        <v>9</v>
      </c>
      <c r="BB16" s="12" t="s">
        <v>9</v>
      </c>
      <c r="BC16" s="12" t="s">
        <v>9</v>
      </c>
      <c r="BD16" s="12" t="s">
        <v>9</v>
      </c>
      <c r="BE16" s="12" t="s">
        <v>9</v>
      </c>
      <c r="BF16" s="12"/>
      <c r="BG16" s="12"/>
      <c r="BH16" s="12"/>
      <c r="BI16" s="12"/>
      <c r="BJ16" s="12"/>
      <c r="BK16" s="12" t="s">
        <v>9</v>
      </c>
      <c r="BL16" s="3">
        <f>COUNTIF(AO16:BK16,"a")/COUNTIF(AO$3:BK$3,"a")*6</f>
        <v>1.8260869565217392</v>
      </c>
      <c r="BM16" s="3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3"/>
      <c r="BZ16" s="3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3"/>
      <c r="CV16" s="3"/>
      <c r="CW16" s="12" t="s">
        <v>8</v>
      </c>
      <c r="CX16" s="12"/>
      <c r="CY16" s="12"/>
      <c r="CZ16" s="12"/>
      <c r="DA16" s="12" t="s">
        <v>8</v>
      </c>
      <c r="DB16" s="3">
        <f>-COUNTIF(CW16:DA16,"a")</f>
        <v>-2</v>
      </c>
      <c r="DC16" s="3"/>
      <c r="DG16" s="4">
        <f>IF($E16="ab","ab",SUM(T16,AE16,AM16,BL16,BY16,CU16,DB16/2))</f>
        <v>11.070531400966184</v>
      </c>
      <c r="DO16" s="2"/>
      <c r="DP16" s="2"/>
      <c r="DV16" s="2"/>
      <c r="DW16" s="12"/>
      <c r="DX16" s="12"/>
      <c r="DY16" s="12"/>
      <c r="DZ16" s="12"/>
      <c r="EA16" s="3"/>
      <c r="EB16" s="3"/>
      <c r="EF16" s="4"/>
      <c r="EG16" s="4"/>
      <c r="EH16" s="4"/>
    </row>
    <row r="17" spans="1:256" ht="13.5">
      <c r="A17" s="16" t="s">
        <v>33</v>
      </c>
      <c r="B17" s="17" t="s">
        <v>34</v>
      </c>
      <c r="C17" s="18">
        <v>22150</v>
      </c>
      <c r="D17" s="18"/>
      <c r="E17" s="12" t="s">
        <v>8</v>
      </c>
      <c r="F17" s="12" t="s">
        <v>8</v>
      </c>
      <c r="G17" s="12" t="s">
        <v>8</v>
      </c>
      <c r="H17" s="12" t="s">
        <v>8</v>
      </c>
      <c r="I17" s="12" t="s">
        <v>8</v>
      </c>
      <c r="J17" s="12" t="s">
        <v>8</v>
      </c>
      <c r="K17" s="12" t="s">
        <v>8</v>
      </c>
      <c r="L17" s="12" t="s">
        <v>8</v>
      </c>
      <c r="M17" s="12" t="s">
        <v>8</v>
      </c>
      <c r="N17" s="12" t="s">
        <v>8</v>
      </c>
      <c r="O17" s="12" t="s">
        <v>8</v>
      </c>
      <c r="P17" s="12" t="s">
        <v>8</v>
      </c>
      <c r="Q17" s="12" t="s">
        <v>8</v>
      </c>
      <c r="R17" s="12" t="s">
        <v>8</v>
      </c>
      <c r="S17" s="12" t="s">
        <v>8</v>
      </c>
      <c r="T17" s="3">
        <f>COUNTIF(E17:S17,"a")/COUNTIF(E$3:S$3,"a")*4</f>
        <v>4</v>
      </c>
      <c r="U17" s="3"/>
      <c r="V17" s="12" t="s">
        <v>8</v>
      </c>
      <c r="W17" s="12" t="s">
        <v>8</v>
      </c>
      <c r="X17" s="12" t="s">
        <v>8</v>
      </c>
      <c r="Y17" s="12" t="s">
        <v>8</v>
      </c>
      <c r="Z17" s="12" t="s">
        <v>8</v>
      </c>
      <c r="AA17" s="12" t="s">
        <v>8</v>
      </c>
      <c r="AB17" s="12" t="s">
        <v>8</v>
      </c>
      <c r="AC17" s="12" t="s">
        <v>8</v>
      </c>
      <c r="AD17" s="12" t="s">
        <v>8</v>
      </c>
      <c r="AE17" s="3">
        <f>COUNTIF(V17:AD17,"a")/COUNTIF(V$3:AD$3,"a")*4</f>
        <v>4</v>
      </c>
      <c r="AF17" s="3"/>
      <c r="AG17" s="12" t="s">
        <v>8</v>
      </c>
      <c r="AH17" s="12" t="s">
        <v>8</v>
      </c>
      <c r="AI17" s="12" t="s">
        <v>8</v>
      </c>
      <c r="AJ17" s="12" t="s">
        <v>8</v>
      </c>
      <c r="AK17" s="12" t="s">
        <v>8</v>
      </c>
      <c r="AL17" s="12" t="s">
        <v>8</v>
      </c>
      <c r="AM17" s="3">
        <f>COUNTIF(AG17:AL17,"a")</f>
        <v>6</v>
      </c>
      <c r="AN17" s="3"/>
      <c r="AO17" s="12" t="s">
        <v>8</v>
      </c>
      <c r="AP17" s="12" t="s">
        <v>8</v>
      </c>
      <c r="AQ17" s="12" t="s">
        <v>8</v>
      </c>
      <c r="AR17" s="12" t="s">
        <v>8</v>
      </c>
      <c r="AS17" s="12" t="s">
        <v>8</v>
      </c>
      <c r="AT17" s="12" t="s">
        <v>8</v>
      </c>
      <c r="AU17" s="12" t="s">
        <v>8</v>
      </c>
      <c r="AV17" s="12" t="s">
        <v>8</v>
      </c>
      <c r="AW17" s="12" t="s">
        <v>8</v>
      </c>
      <c r="AX17" s="12" t="s">
        <v>8</v>
      </c>
      <c r="AY17" s="12" t="s">
        <v>8</v>
      </c>
      <c r="AZ17" s="12" t="s">
        <v>8</v>
      </c>
      <c r="BA17" s="12" t="s">
        <v>8</v>
      </c>
      <c r="BB17" s="12" t="s">
        <v>8</v>
      </c>
      <c r="BC17" s="12" t="s">
        <v>8</v>
      </c>
      <c r="BD17" s="12" t="s">
        <v>9</v>
      </c>
      <c r="BE17" s="12" t="s">
        <v>8</v>
      </c>
      <c r="BF17" s="12" t="s">
        <v>9</v>
      </c>
      <c r="BG17" s="12" t="s">
        <v>9</v>
      </c>
      <c r="BH17" s="12" t="s">
        <v>9</v>
      </c>
      <c r="BI17" s="12" t="s">
        <v>9</v>
      </c>
      <c r="BJ17" s="12" t="s">
        <v>8</v>
      </c>
      <c r="BK17" s="12" t="s">
        <v>8</v>
      </c>
      <c r="BL17" s="3">
        <f>COUNTIF(AO17:BK17,"a")/COUNTIF(AO$3:BK$3,"a")*6</f>
        <v>4.6956521739130439</v>
      </c>
      <c r="BM17" s="3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3"/>
      <c r="BZ17" s="3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3"/>
      <c r="CV17" s="3"/>
      <c r="CW17" s="12" t="s">
        <v>8</v>
      </c>
      <c r="CX17" s="12"/>
      <c r="CY17" s="12"/>
      <c r="CZ17" s="12"/>
      <c r="DA17" s="12"/>
      <c r="DB17" s="3">
        <f>-COUNTIF(CW17:DA17,"a")</f>
        <v>-1</v>
      </c>
      <c r="DC17" s="3"/>
      <c r="DG17" s="4">
        <f>IF($E17="ab","ab",SUM(T17,AE17,AM17,BL17,BY17,CU17,DB17/2))</f>
        <v>18.195652173913043</v>
      </c>
      <c r="DO17" s="2"/>
      <c r="DP17" s="2"/>
      <c r="DV17" s="2"/>
      <c r="DW17" s="12"/>
      <c r="DX17" s="12"/>
      <c r="DY17" s="12"/>
      <c r="DZ17" s="12"/>
      <c r="EA17" s="3"/>
      <c r="EB17" s="3"/>
      <c r="EF17" s="4"/>
      <c r="EG17" s="4"/>
      <c r="EH17" s="4"/>
    </row>
    <row r="18" spans="1:256" ht="13.5">
      <c r="A18" s="16" t="s">
        <v>35</v>
      </c>
      <c r="B18" s="17" t="s">
        <v>36</v>
      </c>
      <c r="C18" s="18">
        <v>22160</v>
      </c>
      <c r="D18" s="18"/>
      <c r="E18" s="12" t="s">
        <v>9</v>
      </c>
      <c r="F18" s="12" t="s">
        <v>9</v>
      </c>
      <c r="G18" s="12" t="s">
        <v>9</v>
      </c>
      <c r="H18" s="12" t="s">
        <v>9</v>
      </c>
      <c r="I18" s="12" t="s">
        <v>9</v>
      </c>
      <c r="J18" s="12" t="s">
        <v>9</v>
      </c>
      <c r="K18" s="12"/>
      <c r="L18" s="12"/>
      <c r="M18" s="12" t="s">
        <v>9</v>
      </c>
      <c r="N18" s="12"/>
      <c r="O18" s="12"/>
      <c r="P18" s="12"/>
      <c r="Q18" s="12"/>
      <c r="R18" s="12"/>
      <c r="S18" s="12"/>
      <c r="T18" s="3">
        <f>COUNTIF(E18:S18,"a")/COUNTIF(E$3:S$3,"a")*4</f>
        <v>0</v>
      </c>
      <c r="U18" s="3"/>
      <c r="V18" s="12"/>
      <c r="W18" s="12" t="s">
        <v>8</v>
      </c>
      <c r="X18" s="12" t="s">
        <v>8</v>
      </c>
      <c r="Y18" s="12" t="s">
        <v>8</v>
      </c>
      <c r="Z18" s="12" t="s">
        <v>8</v>
      </c>
      <c r="AA18" s="12" t="s">
        <v>8</v>
      </c>
      <c r="AB18" s="12" t="s">
        <v>9</v>
      </c>
      <c r="AC18" s="12" t="s">
        <v>9</v>
      </c>
      <c r="AD18" s="12" t="s">
        <v>9</v>
      </c>
      <c r="AE18" s="3">
        <f>COUNTIF(V18:AD18,"a")/COUNTIF(V$3:AD$3,"a")*4</f>
        <v>2.2222222222222223</v>
      </c>
      <c r="AF18" s="3"/>
      <c r="AG18" s="12" t="s">
        <v>8</v>
      </c>
      <c r="AH18" s="12" t="s">
        <v>8</v>
      </c>
      <c r="AI18" s="12" t="s">
        <v>9</v>
      </c>
      <c r="AJ18" s="12" t="s">
        <v>8</v>
      </c>
      <c r="AK18" s="12" t="s">
        <v>8</v>
      </c>
      <c r="AL18" s="12" t="s">
        <v>9</v>
      </c>
      <c r="AM18" s="3">
        <f>COUNTIF(AG18:AL18,"a")</f>
        <v>4</v>
      </c>
      <c r="AN18" s="3"/>
      <c r="AO18" s="12"/>
      <c r="AP18" s="12"/>
      <c r="AQ18" s="12"/>
      <c r="AR18" s="12"/>
      <c r="AS18" s="12"/>
      <c r="AT18" s="12"/>
      <c r="AU18" s="12"/>
      <c r="AV18" s="12"/>
      <c r="AW18" s="12" t="s">
        <v>9</v>
      </c>
      <c r="AX18" s="12" t="s">
        <v>9</v>
      </c>
      <c r="AY18" s="12" t="s">
        <v>9</v>
      </c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3">
        <f>COUNTIF(AO18:BK18,"a")/COUNTIF(AO$3:BK$3,"a")*6</f>
        <v>0</v>
      </c>
      <c r="BM18" s="3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3"/>
      <c r="BZ18" s="3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3"/>
      <c r="CV18" s="3"/>
      <c r="CW18" s="12" t="s">
        <v>8</v>
      </c>
      <c r="CX18" s="12"/>
      <c r="CY18" s="12"/>
      <c r="CZ18" s="12"/>
      <c r="DA18" s="12"/>
      <c r="DB18" s="3">
        <f>-COUNTIF(CW18:DA18,"a")</f>
        <v>-1</v>
      </c>
      <c r="DC18" s="3"/>
      <c r="DG18" s="4">
        <f>IF($E18="ab","ab",SUM(T18,AE18,AM18,BL18,BY18,CU18,DB18/2))</f>
        <v>5.7222222222222223</v>
      </c>
      <c r="DO18" s="2"/>
      <c r="DP18" s="2"/>
      <c r="DV18" s="2"/>
      <c r="DW18" s="12"/>
      <c r="DX18" s="12"/>
      <c r="DY18" s="12"/>
      <c r="DZ18" s="12"/>
      <c r="EA18" s="3"/>
      <c r="EB18" s="3"/>
      <c r="EF18" s="4"/>
      <c r="EG18" s="4"/>
      <c r="EH18" s="4"/>
    </row>
    <row r="19" spans="1:256" ht="13.5">
      <c r="A19" s="16" t="s">
        <v>37</v>
      </c>
      <c r="B19" s="17" t="s">
        <v>38</v>
      </c>
      <c r="C19" s="18">
        <v>22170</v>
      </c>
      <c r="D19" s="18"/>
      <c r="E19" s="12" t="s">
        <v>9</v>
      </c>
      <c r="F19" s="12" t="s">
        <v>8</v>
      </c>
      <c r="G19" s="12" t="s">
        <v>8</v>
      </c>
      <c r="H19" s="12" t="s">
        <v>9</v>
      </c>
      <c r="I19" s="12" t="s">
        <v>9</v>
      </c>
      <c r="J19" s="12" t="s">
        <v>9</v>
      </c>
      <c r="K19" s="12" t="s">
        <v>9</v>
      </c>
      <c r="L19" s="12" t="s">
        <v>9</v>
      </c>
      <c r="M19" s="12" t="s">
        <v>9</v>
      </c>
      <c r="N19" s="12"/>
      <c r="O19" s="12"/>
      <c r="P19" s="12"/>
      <c r="Q19" s="12"/>
      <c r="R19" s="12"/>
      <c r="S19" s="12"/>
      <c r="T19" s="3">
        <f>COUNTIF(E19:S19,"a")/COUNTIF(E$3:S$3,"a")*4</f>
        <v>0.53333333333333333</v>
      </c>
      <c r="U19" s="3"/>
      <c r="V19" s="12" t="s">
        <v>8</v>
      </c>
      <c r="W19" s="12" t="s">
        <v>8</v>
      </c>
      <c r="X19" s="12" t="s">
        <v>8</v>
      </c>
      <c r="Y19" s="12" t="s">
        <v>8</v>
      </c>
      <c r="Z19" s="12" t="s">
        <v>8</v>
      </c>
      <c r="AA19" s="12" t="s">
        <v>8</v>
      </c>
      <c r="AB19" s="12" t="s">
        <v>9</v>
      </c>
      <c r="AC19" s="12" t="s">
        <v>8</v>
      </c>
      <c r="AD19" s="12" t="s">
        <v>9</v>
      </c>
      <c r="AE19" s="3">
        <f>COUNTIF(V19:AD19,"a")/COUNTIF(V$3:AD$3,"a")*4</f>
        <v>3.1111111111111112</v>
      </c>
      <c r="AF19" s="3"/>
      <c r="AG19" s="12" t="s">
        <v>8</v>
      </c>
      <c r="AH19" s="12" t="s">
        <v>8</v>
      </c>
      <c r="AI19" s="12" t="s">
        <v>8</v>
      </c>
      <c r="AJ19" s="12" t="s">
        <v>8</v>
      </c>
      <c r="AK19" s="12" t="s">
        <v>8</v>
      </c>
      <c r="AL19" s="12" t="s">
        <v>8</v>
      </c>
      <c r="AM19" s="3">
        <f>COUNTIF(AG19:AL19,"a")</f>
        <v>6</v>
      </c>
      <c r="AN19" s="3"/>
      <c r="AO19" s="12" t="s">
        <v>9</v>
      </c>
      <c r="AP19" s="12" t="s">
        <v>8</v>
      </c>
      <c r="AQ19" s="12" t="s">
        <v>8</v>
      </c>
      <c r="AR19" s="12" t="s">
        <v>8</v>
      </c>
      <c r="AS19" s="12" t="s">
        <v>8</v>
      </c>
      <c r="AT19" s="12" t="s">
        <v>8</v>
      </c>
      <c r="AU19" s="12" t="s">
        <v>8</v>
      </c>
      <c r="AV19" s="12" t="s">
        <v>9</v>
      </c>
      <c r="AW19" s="12" t="s">
        <v>8</v>
      </c>
      <c r="AX19" s="12" t="s">
        <v>8</v>
      </c>
      <c r="AY19" s="12" t="s">
        <v>8</v>
      </c>
      <c r="AZ19" s="12" t="s">
        <v>9</v>
      </c>
      <c r="BA19" s="12" t="s">
        <v>8</v>
      </c>
      <c r="BB19" s="12" t="s">
        <v>8</v>
      </c>
      <c r="BC19" s="12" t="s">
        <v>8</v>
      </c>
      <c r="BD19" s="12" t="s">
        <v>9</v>
      </c>
      <c r="BE19" s="12" t="s">
        <v>9</v>
      </c>
      <c r="BF19" s="12" t="s">
        <v>9</v>
      </c>
      <c r="BG19" s="12" t="s">
        <v>9</v>
      </c>
      <c r="BH19" s="12" t="s">
        <v>9</v>
      </c>
      <c r="BI19" s="12" t="s">
        <v>9</v>
      </c>
      <c r="BJ19" s="12" t="s">
        <v>9</v>
      </c>
      <c r="BK19" s="12" t="s">
        <v>9</v>
      </c>
      <c r="BL19" s="3">
        <f>COUNTIF(AO19:BK19,"a")/COUNTIF(AO$3:BK$3,"a")*6</f>
        <v>3.1304347826086953</v>
      </c>
      <c r="BM19" s="3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3"/>
      <c r="BZ19" s="3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3"/>
      <c r="CV19" s="3"/>
      <c r="CW19" s="12"/>
      <c r="CX19" s="12"/>
      <c r="CY19" s="12"/>
      <c r="CZ19" s="12"/>
      <c r="DA19" s="12"/>
      <c r="DB19" s="3">
        <f>-COUNTIF(CW19:DA19,"a")</f>
        <v>0</v>
      </c>
      <c r="DC19" s="3"/>
      <c r="DG19" s="4">
        <f>IF($E19="ab","ab",SUM(T19,AE19,AM19,BL19,BY19,CU19,DB19/2))</f>
        <v>12.774879227053139</v>
      </c>
      <c r="DO19" s="2"/>
      <c r="DP19" s="2"/>
      <c r="DV19" s="2"/>
      <c r="DW19" s="12"/>
      <c r="DX19" s="12"/>
      <c r="DY19" s="12"/>
      <c r="DZ19" s="12"/>
      <c r="EA19" s="3"/>
      <c r="EB19" s="3"/>
      <c r="EF19" s="4"/>
      <c r="EG19" s="4"/>
      <c r="EH19" s="4"/>
    </row>
    <row r="20" spans="1:256" ht="13.5">
      <c r="A20" s="16" t="s">
        <v>39</v>
      </c>
      <c r="B20" s="17" t="s">
        <v>40</v>
      </c>
      <c r="C20" s="18">
        <v>22180</v>
      </c>
      <c r="D20" s="18"/>
      <c r="E20" s="12" t="s">
        <v>8</v>
      </c>
      <c r="F20" s="12" t="s">
        <v>8</v>
      </c>
      <c r="G20" s="12" t="s">
        <v>8</v>
      </c>
      <c r="H20" s="12" t="s">
        <v>8</v>
      </c>
      <c r="I20" s="12" t="s">
        <v>8</v>
      </c>
      <c r="J20" s="12" t="s">
        <v>8</v>
      </c>
      <c r="K20" s="12" t="s">
        <v>8</v>
      </c>
      <c r="L20" s="12" t="s">
        <v>8</v>
      </c>
      <c r="M20" s="12" t="s">
        <v>8</v>
      </c>
      <c r="N20" s="12" t="s">
        <v>8</v>
      </c>
      <c r="O20" s="12" t="s">
        <v>8</v>
      </c>
      <c r="P20" s="12" t="s">
        <v>9</v>
      </c>
      <c r="Q20" s="12" t="s">
        <v>8</v>
      </c>
      <c r="R20" s="12"/>
      <c r="S20" s="12"/>
      <c r="T20" s="3">
        <f>COUNTIF(E20:S20,"a")/COUNTIF(E$3:S$3,"a")*4</f>
        <v>3.2000000000000002</v>
      </c>
      <c r="U20" s="3"/>
      <c r="V20" s="12" t="s">
        <v>8</v>
      </c>
      <c r="W20" s="12" t="s">
        <v>8</v>
      </c>
      <c r="X20" s="12" t="s">
        <v>8</v>
      </c>
      <c r="Y20" s="12" t="s">
        <v>8</v>
      </c>
      <c r="Z20" s="12" t="s">
        <v>8</v>
      </c>
      <c r="AA20" s="12" t="s">
        <v>8</v>
      </c>
      <c r="AB20" s="12" t="s">
        <v>9</v>
      </c>
      <c r="AC20" s="12" t="s">
        <v>8</v>
      </c>
      <c r="AD20" s="12" t="s">
        <v>9</v>
      </c>
      <c r="AE20" s="3">
        <f>COUNTIF(V20:AD20,"a")/COUNTIF(V$3:AD$3,"a")*4</f>
        <v>3.1111111111111112</v>
      </c>
      <c r="AF20" s="3"/>
      <c r="AG20" s="12" t="s">
        <v>8</v>
      </c>
      <c r="AH20" s="12" t="s">
        <v>8</v>
      </c>
      <c r="AI20" s="12" t="s">
        <v>9</v>
      </c>
      <c r="AJ20" s="12" t="s">
        <v>8</v>
      </c>
      <c r="AK20" s="12" t="s">
        <v>9</v>
      </c>
      <c r="AL20" s="12" t="s">
        <v>9</v>
      </c>
      <c r="AM20" s="3">
        <f>COUNTIF(AG20:AL20,"a")</f>
        <v>3</v>
      </c>
      <c r="AN20" s="3"/>
      <c r="AO20" s="12" t="s">
        <v>9</v>
      </c>
      <c r="AP20" s="12" t="s">
        <v>8</v>
      </c>
      <c r="AQ20" s="12" t="s">
        <v>9</v>
      </c>
      <c r="AR20" s="12" t="s">
        <v>9</v>
      </c>
      <c r="AS20" s="12"/>
      <c r="AT20" s="12"/>
      <c r="AU20" s="12" t="s">
        <v>9</v>
      </c>
      <c r="AV20" s="12"/>
      <c r="AW20" s="12" t="s">
        <v>9</v>
      </c>
      <c r="AX20" s="12" t="s">
        <v>8</v>
      </c>
      <c r="AY20" s="12" t="s">
        <v>8</v>
      </c>
      <c r="AZ20" s="12"/>
      <c r="BA20" s="12"/>
      <c r="BB20" s="12"/>
      <c r="BC20" s="12" t="s">
        <v>9</v>
      </c>
      <c r="BD20" s="12" t="s">
        <v>9</v>
      </c>
      <c r="BE20" s="12" t="s">
        <v>9</v>
      </c>
      <c r="BF20" s="12"/>
      <c r="BG20" s="12"/>
      <c r="BH20" s="12"/>
      <c r="BI20" s="12"/>
      <c r="BJ20" s="12"/>
      <c r="BK20" s="12"/>
      <c r="BL20" s="3">
        <f>COUNTIF(AO20:BK20,"a")/COUNTIF(AO$3:BK$3,"a")*6</f>
        <v>0.78260869565217384</v>
      </c>
      <c r="BM20" s="3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3"/>
      <c r="BZ20" s="3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3"/>
      <c r="CV20" s="3"/>
      <c r="CW20" s="12"/>
      <c r="CX20" s="12"/>
      <c r="CY20" s="12"/>
      <c r="CZ20" s="12"/>
      <c r="DA20" s="12"/>
      <c r="DB20" s="3">
        <f>-COUNTIF(CW20:DA20,"a")</f>
        <v>0</v>
      </c>
      <c r="DC20" s="3"/>
      <c r="DG20" s="4">
        <f>IF($E20="ab","ab",SUM(T20,AE20,AM20,BL20,BY20,CU20,DB20/2))</f>
        <v>10.093719806763286</v>
      </c>
      <c r="DO20" s="2"/>
      <c r="DP20" s="2"/>
      <c r="DV20" s="2"/>
      <c r="DW20" s="12"/>
      <c r="DX20" s="12"/>
      <c r="DY20" s="12"/>
      <c r="DZ20" s="12"/>
      <c r="EA20" s="3"/>
      <c r="EB20" s="3"/>
      <c r="EF20" s="4"/>
      <c r="EG20" s="4"/>
      <c r="EH20" s="4"/>
    </row>
    <row r="21" spans="1:256" ht="13.5">
      <c r="A21" s="16" t="s">
        <v>41</v>
      </c>
      <c r="B21" s="17" t="s">
        <v>42</v>
      </c>
      <c r="C21" s="18">
        <v>22190</v>
      </c>
      <c r="D21" s="18"/>
      <c r="E21" s="12" t="s">
        <v>9</v>
      </c>
      <c r="F21" s="12" t="s">
        <v>8</v>
      </c>
      <c r="G21" s="12" t="s">
        <v>8</v>
      </c>
      <c r="H21" s="12" t="s">
        <v>8</v>
      </c>
      <c r="I21" s="12" t="s">
        <v>8</v>
      </c>
      <c r="J21" s="12" t="s">
        <v>8</v>
      </c>
      <c r="K21" s="12" t="s">
        <v>9</v>
      </c>
      <c r="L21" s="12" t="s">
        <v>8</v>
      </c>
      <c r="M21" s="12" t="s">
        <v>8</v>
      </c>
      <c r="N21" s="12" t="s">
        <v>8</v>
      </c>
      <c r="O21" s="12" t="s">
        <v>8</v>
      </c>
      <c r="P21" s="12" t="s">
        <v>8</v>
      </c>
      <c r="Q21" s="12" t="s">
        <v>9</v>
      </c>
      <c r="R21" s="12"/>
      <c r="S21" s="12"/>
      <c r="T21" s="3">
        <f>COUNTIF(E21:S21,"a")/COUNTIF(E$3:S$3,"a")*4</f>
        <v>2.6666666666666665</v>
      </c>
      <c r="U21" s="3"/>
      <c r="V21" s="12" t="s">
        <v>8</v>
      </c>
      <c r="W21" s="12" t="s">
        <v>8</v>
      </c>
      <c r="X21" s="12" t="s">
        <v>8</v>
      </c>
      <c r="Y21" s="12" t="s">
        <v>8</v>
      </c>
      <c r="Z21" s="12" t="s">
        <v>8</v>
      </c>
      <c r="AA21" s="12" t="s">
        <v>8</v>
      </c>
      <c r="AB21" s="12" t="s">
        <v>9</v>
      </c>
      <c r="AC21" s="12" t="s">
        <v>8</v>
      </c>
      <c r="AD21" s="12" t="s">
        <v>9</v>
      </c>
      <c r="AE21" s="3">
        <f>COUNTIF(V21:AD21,"a")/COUNTIF(V$3:AD$3,"a")*4</f>
        <v>3.1111111111111112</v>
      </c>
      <c r="AF21" s="3"/>
      <c r="AG21" s="12" t="s">
        <v>8</v>
      </c>
      <c r="AH21" s="12" t="s">
        <v>8</v>
      </c>
      <c r="AI21" s="12" t="s">
        <v>8</v>
      </c>
      <c r="AJ21" s="12" t="s">
        <v>8</v>
      </c>
      <c r="AK21" s="12" t="s">
        <v>8</v>
      </c>
      <c r="AL21" s="12" t="s">
        <v>9</v>
      </c>
      <c r="AM21" s="3">
        <f>COUNTIF(AG21:AL21,"a")</f>
        <v>5</v>
      </c>
      <c r="AN21" s="3"/>
      <c r="AO21" s="12" t="s">
        <v>9</v>
      </c>
      <c r="AP21" s="12" t="s">
        <v>8</v>
      </c>
      <c r="AQ21" s="12" t="s">
        <v>8</v>
      </c>
      <c r="AR21" s="12" t="s">
        <v>8</v>
      </c>
      <c r="AS21" s="12" t="s">
        <v>8</v>
      </c>
      <c r="AT21" s="12" t="s">
        <v>8</v>
      </c>
      <c r="AU21" s="12" t="s">
        <v>9</v>
      </c>
      <c r="AV21" s="12" t="s">
        <v>9</v>
      </c>
      <c r="AW21" s="12" t="s">
        <v>9</v>
      </c>
      <c r="AX21" s="12" t="s">
        <v>9</v>
      </c>
      <c r="AY21" s="12" t="s">
        <v>9</v>
      </c>
      <c r="AZ21" s="12" t="s">
        <v>9</v>
      </c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3">
        <f>COUNTIF(AO21:BK21,"a")/COUNTIF(AO$3:BK$3,"a")*6</f>
        <v>1.3043478260869565</v>
      </c>
      <c r="BM21" s="3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3"/>
      <c r="BZ21" s="3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3"/>
      <c r="CV21" s="3"/>
      <c r="CW21" s="12"/>
      <c r="CX21" s="12"/>
      <c r="CY21" s="12"/>
      <c r="CZ21" s="12"/>
      <c r="DA21" s="12"/>
      <c r="DB21" s="3">
        <f>-COUNTIF(CW21:DA21,"a")</f>
        <v>0</v>
      </c>
      <c r="DC21" s="3"/>
      <c r="DG21" s="4">
        <f>IF($E21="ab","ab",SUM(T21,AE21,AM21,BL21,BY21,CU21,DB21/2))</f>
        <v>12.082125603864734</v>
      </c>
      <c r="DO21" s="2"/>
      <c r="DP21" s="2"/>
      <c r="DV21" s="2"/>
      <c r="DW21" s="12"/>
      <c r="DX21" s="12"/>
      <c r="DY21" s="12"/>
      <c r="DZ21" s="12"/>
      <c r="EA21" s="3"/>
      <c r="EB21" s="3"/>
      <c r="EF21" s="4"/>
      <c r="EG21" s="4"/>
      <c r="EH21" s="4"/>
    </row>
    <row r="22" spans="1:256" ht="13.5">
      <c r="A22" s="16" t="s">
        <v>43</v>
      </c>
      <c r="B22" s="17" t="s">
        <v>44</v>
      </c>
      <c r="C22" s="18">
        <v>22230</v>
      </c>
      <c r="D22" s="18"/>
      <c r="E22" s="12" t="s">
        <v>9</v>
      </c>
      <c r="F22" s="12" t="s">
        <v>8</v>
      </c>
      <c r="G22" s="12" t="s">
        <v>8</v>
      </c>
      <c r="H22" s="12" t="s">
        <v>8</v>
      </c>
      <c r="I22" s="12" t="s">
        <v>8</v>
      </c>
      <c r="J22" s="12" t="s">
        <v>8</v>
      </c>
      <c r="K22" s="12" t="s">
        <v>9</v>
      </c>
      <c r="L22" s="12" t="s">
        <v>9</v>
      </c>
      <c r="M22" s="12" t="s">
        <v>9</v>
      </c>
      <c r="N22" s="12"/>
      <c r="O22" s="12"/>
      <c r="P22" s="12"/>
      <c r="Q22" s="12"/>
      <c r="R22" s="12"/>
      <c r="S22" s="12"/>
      <c r="T22" s="3">
        <f>COUNTIF(E22:S22,"a")/COUNTIF(E$3:S$3,"a")*4</f>
        <v>1.3333333333333333</v>
      </c>
      <c r="U22" s="3"/>
      <c r="V22" s="12" t="s">
        <v>8</v>
      </c>
      <c r="W22" s="12" t="s">
        <v>8</v>
      </c>
      <c r="X22" s="12" t="s">
        <v>8</v>
      </c>
      <c r="Y22" s="12" t="s">
        <v>8</v>
      </c>
      <c r="Z22" s="12" t="s">
        <v>8</v>
      </c>
      <c r="AA22" s="12" t="s">
        <v>8</v>
      </c>
      <c r="AB22" s="12" t="s">
        <v>9</v>
      </c>
      <c r="AC22" s="12" t="s">
        <v>9</v>
      </c>
      <c r="AD22" s="12" t="s">
        <v>9</v>
      </c>
      <c r="AE22" s="3">
        <f>COUNTIF(V22:AD22,"a")/COUNTIF(V$3:AD$3,"a")*4</f>
        <v>2.6666666666666665</v>
      </c>
      <c r="AF22" s="3"/>
      <c r="AG22" s="12" t="s">
        <v>8</v>
      </c>
      <c r="AH22" s="12" t="s">
        <v>9</v>
      </c>
      <c r="AI22" s="12" t="s">
        <v>8</v>
      </c>
      <c r="AJ22" s="12" t="s">
        <v>8</v>
      </c>
      <c r="AK22" s="12" t="s">
        <v>8</v>
      </c>
      <c r="AL22" s="12"/>
      <c r="AM22" s="3">
        <f>COUNTIF(AG22:AL22,"a")</f>
        <v>4</v>
      </c>
      <c r="AN22" s="3"/>
      <c r="AO22" s="12" t="s">
        <v>8</v>
      </c>
      <c r="AP22" s="12" t="s">
        <v>9</v>
      </c>
      <c r="AQ22" s="12" t="s">
        <v>8</v>
      </c>
      <c r="AR22" s="12" t="s">
        <v>8</v>
      </c>
      <c r="AS22" s="12"/>
      <c r="AT22" s="12"/>
      <c r="AU22" s="12"/>
      <c r="AV22" s="12"/>
      <c r="AW22" s="12" t="s">
        <v>9</v>
      </c>
      <c r="AX22" s="12" t="s">
        <v>9</v>
      </c>
      <c r="AY22" s="12" t="s">
        <v>9</v>
      </c>
      <c r="AZ22" s="12"/>
      <c r="BA22" s="12"/>
      <c r="BB22" s="12"/>
      <c r="BC22" s="12"/>
      <c r="BD22" s="12" t="s">
        <v>9</v>
      </c>
      <c r="BE22" s="12" t="s">
        <v>9</v>
      </c>
      <c r="BF22" s="12"/>
      <c r="BG22" s="12"/>
      <c r="BH22" s="12"/>
      <c r="BI22" s="12"/>
      <c r="BJ22" s="12"/>
      <c r="BK22" s="12"/>
      <c r="BL22" s="3">
        <f>COUNTIF(AO22:BK22,"a")/COUNTIF(AO$3:BK$3,"a")*6</f>
        <v>0.78260869565217384</v>
      </c>
      <c r="BM22" s="3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3"/>
      <c r="BZ22" s="3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3"/>
      <c r="CV22" s="3"/>
      <c r="CW22" s="12"/>
      <c r="CX22" s="12"/>
      <c r="CY22" s="12"/>
      <c r="CZ22" s="12"/>
      <c r="DA22" s="12"/>
      <c r="DB22" s="3">
        <f>-COUNTIF(CW22:DA22,"a")</f>
        <v>0</v>
      </c>
      <c r="DC22" s="3"/>
      <c r="DG22" s="4">
        <f>IF($E22="ab","ab",SUM(T22,AE22,AM22,BL22,BY22,CU22,DB22/2))</f>
        <v>8.7826086956521738</v>
      </c>
      <c r="DO22" s="2"/>
      <c r="DP22" s="2"/>
      <c r="DV22" s="2"/>
      <c r="DW22" s="12"/>
      <c r="DX22" s="12"/>
      <c r="DY22" s="12"/>
      <c r="DZ22" s="12"/>
      <c r="EA22" s="3"/>
      <c r="EB22" s="3"/>
      <c r="EF22" s="4"/>
      <c r="EG22" s="4"/>
      <c r="EH22" s="4"/>
    </row>
    <row r="23" spans="1:256" ht="13.5">
      <c r="A23" s="16" t="s">
        <v>45</v>
      </c>
      <c r="B23" s="17" t="s">
        <v>46</v>
      </c>
      <c r="C23" s="18">
        <v>22240</v>
      </c>
      <c r="D23" s="18"/>
      <c r="E23" s="12" t="s">
        <v>9</v>
      </c>
      <c r="F23" s="12" t="s">
        <v>8</v>
      </c>
      <c r="G23" s="12" t="s">
        <v>8</v>
      </c>
      <c r="H23" s="12" t="s">
        <v>9</v>
      </c>
      <c r="I23" s="12" t="s">
        <v>8</v>
      </c>
      <c r="J23" s="12" t="s">
        <v>8</v>
      </c>
      <c r="K23" s="12" t="s">
        <v>9</v>
      </c>
      <c r="L23" s="12" t="s">
        <v>9</v>
      </c>
      <c r="M23" s="12" t="s">
        <v>9</v>
      </c>
      <c r="N23" s="12" t="s">
        <v>9</v>
      </c>
      <c r="O23" s="12" t="s">
        <v>9</v>
      </c>
      <c r="P23" s="12" t="s">
        <v>9</v>
      </c>
      <c r="Q23" s="12" t="s">
        <v>9</v>
      </c>
      <c r="R23" s="12"/>
      <c r="S23" s="12"/>
      <c r="T23" s="3">
        <f>COUNTIF(E23:S23,"a")/COUNTIF(E$3:S$3,"a")*4</f>
        <v>1.0666666666666667</v>
      </c>
      <c r="U23" s="3"/>
      <c r="V23" s="12" t="s">
        <v>8</v>
      </c>
      <c r="W23" s="12" t="s">
        <v>8</v>
      </c>
      <c r="X23" s="12" t="s">
        <v>8</v>
      </c>
      <c r="Y23" s="12" t="s">
        <v>8</v>
      </c>
      <c r="Z23" s="12" t="s">
        <v>8</v>
      </c>
      <c r="AA23" s="12" t="s">
        <v>8</v>
      </c>
      <c r="AB23" s="12" t="s">
        <v>9</v>
      </c>
      <c r="AC23" s="12" t="s">
        <v>8</v>
      </c>
      <c r="AD23" s="12" t="s">
        <v>9</v>
      </c>
      <c r="AE23" s="3">
        <f>COUNTIF(V23:AD23,"a")/COUNTIF(V$3:AD$3,"a")*4</f>
        <v>3.1111111111111112</v>
      </c>
      <c r="AF23" s="3"/>
      <c r="AG23" s="12" t="s">
        <v>8</v>
      </c>
      <c r="AH23" s="12" t="s">
        <v>9</v>
      </c>
      <c r="AI23" s="12" t="s">
        <v>8</v>
      </c>
      <c r="AJ23" s="12" t="s">
        <v>8</v>
      </c>
      <c r="AK23" s="12" t="s">
        <v>8</v>
      </c>
      <c r="AL23" s="12" t="s">
        <v>8</v>
      </c>
      <c r="AM23" s="3">
        <f>COUNTIF(AG23:AL23,"a")</f>
        <v>5</v>
      </c>
      <c r="AN23" s="3"/>
      <c r="AO23" s="12" t="s">
        <v>8</v>
      </c>
      <c r="AP23" s="12" t="s">
        <v>8</v>
      </c>
      <c r="AQ23" s="12" t="s">
        <v>8</v>
      </c>
      <c r="AR23" s="12" t="s">
        <v>8</v>
      </c>
      <c r="AS23" s="12" t="s">
        <v>8</v>
      </c>
      <c r="AT23" s="12" t="s">
        <v>8</v>
      </c>
      <c r="AU23" s="12" t="s">
        <v>8</v>
      </c>
      <c r="AV23" s="12" t="s">
        <v>8</v>
      </c>
      <c r="AW23" s="12" t="s">
        <v>8</v>
      </c>
      <c r="AX23" s="12" t="s">
        <v>8</v>
      </c>
      <c r="AY23" s="12" t="s">
        <v>8</v>
      </c>
      <c r="AZ23" s="12"/>
      <c r="BA23" s="12" t="s">
        <v>8</v>
      </c>
      <c r="BB23" s="12"/>
      <c r="BC23" s="12"/>
      <c r="BD23" s="12"/>
      <c r="BE23" s="12"/>
      <c r="BF23" s="12"/>
      <c r="BG23" s="12"/>
      <c r="BH23" s="12"/>
      <c r="BI23" s="12"/>
      <c r="BJ23" s="12"/>
      <c r="BK23" s="12" t="s">
        <v>8</v>
      </c>
      <c r="BL23" s="3">
        <f>COUNTIF(AO23:BK23,"a")/COUNTIF(AO$3:BK$3,"a")*6</f>
        <v>3.3913043478260869</v>
      </c>
      <c r="BM23" s="3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3"/>
      <c r="BZ23" s="3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3"/>
      <c r="CV23" s="3"/>
      <c r="CW23" s="12" t="s">
        <v>8</v>
      </c>
      <c r="CX23" s="12"/>
      <c r="CY23" s="12"/>
      <c r="CZ23" s="12"/>
      <c r="DA23" s="12"/>
      <c r="DB23" s="3">
        <f>-COUNTIF(CW23:DA23,"a")</f>
        <v>-1</v>
      </c>
      <c r="DC23" s="3"/>
      <c r="DG23" s="4">
        <f>IF($E23="ab","ab",SUM(T23,AE23,AM23,BL23,BY23,CU23,DB23/2))</f>
        <v>12.069082125603865</v>
      </c>
      <c r="DO23" s="2"/>
      <c r="DP23" s="2"/>
      <c r="DV23" s="2"/>
      <c r="DW23" s="12"/>
      <c r="DX23" s="12"/>
      <c r="DY23" s="12"/>
      <c r="DZ23" s="12"/>
      <c r="EA23" s="3"/>
      <c r="EB23" s="3"/>
      <c r="EF23" s="4"/>
      <c r="EG23" s="4"/>
      <c r="EH23" s="4"/>
    </row>
    <row r="24" spans="1:256" ht="13.5">
      <c r="A24" s="16" t="s">
        <v>47</v>
      </c>
      <c r="B24" s="17" t="s">
        <v>48</v>
      </c>
      <c r="C24" s="18">
        <v>22250</v>
      </c>
      <c r="D24" s="18"/>
      <c r="E24" s="12" t="s">
        <v>8</v>
      </c>
      <c r="F24" s="12" t="s">
        <v>8</v>
      </c>
      <c r="G24" s="12" t="s">
        <v>8</v>
      </c>
      <c r="H24" s="12" t="s">
        <v>9</v>
      </c>
      <c r="I24" s="12" t="s">
        <v>8</v>
      </c>
      <c r="J24" s="12" t="s">
        <v>8</v>
      </c>
      <c r="K24" s="12" t="s">
        <v>9</v>
      </c>
      <c r="L24" s="12" t="s">
        <v>9</v>
      </c>
      <c r="M24" s="12" t="s">
        <v>9</v>
      </c>
      <c r="N24" s="12" t="s">
        <v>8</v>
      </c>
      <c r="O24" s="12" t="s">
        <v>8</v>
      </c>
      <c r="P24" s="12" t="s">
        <v>8</v>
      </c>
      <c r="Q24" s="12" t="s">
        <v>9</v>
      </c>
      <c r="R24" s="12"/>
      <c r="S24" s="12"/>
      <c r="T24" s="3">
        <f>COUNTIF(E24:S24,"a")/COUNTIF(E$3:S$3,"a")*4</f>
        <v>2.1333333333333333</v>
      </c>
      <c r="U24" s="3"/>
      <c r="V24" s="12" t="s">
        <v>8</v>
      </c>
      <c r="W24" s="12" t="s">
        <v>8</v>
      </c>
      <c r="X24" s="12" t="s">
        <v>8</v>
      </c>
      <c r="Y24" s="12" t="s">
        <v>8</v>
      </c>
      <c r="Z24" s="12" t="s">
        <v>8</v>
      </c>
      <c r="AA24" s="12" t="s">
        <v>8</v>
      </c>
      <c r="AB24" s="12" t="s">
        <v>9</v>
      </c>
      <c r="AC24" s="12" t="s">
        <v>8</v>
      </c>
      <c r="AD24" s="12" t="s">
        <v>9</v>
      </c>
      <c r="AE24" s="3">
        <f>COUNTIF(V24:AD24,"a")/COUNTIF(V$3:AD$3,"a")*4</f>
        <v>3.1111111111111112</v>
      </c>
      <c r="AF24" s="3"/>
      <c r="AG24" s="12" t="s">
        <v>8</v>
      </c>
      <c r="AH24" s="12" t="s">
        <v>8</v>
      </c>
      <c r="AI24" s="12" t="s">
        <v>9</v>
      </c>
      <c r="AJ24" s="12" t="s">
        <v>8</v>
      </c>
      <c r="AK24" s="12" t="s">
        <v>8</v>
      </c>
      <c r="AL24" s="12" t="s">
        <v>9</v>
      </c>
      <c r="AM24" s="3">
        <f>COUNTIF(AG24:AL24,"a")</f>
        <v>4</v>
      </c>
      <c r="AN24" s="3"/>
      <c r="AO24" s="12" t="s">
        <v>9</v>
      </c>
      <c r="AP24" s="12" t="s">
        <v>8</v>
      </c>
      <c r="AQ24" s="12" t="s">
        <v>8</v>
      </c>
      <c r="AR24" s="12" t="s">
        <v>8</v>
      </c>
      <c r="AS24" s="12" t="s">
        <v>8</v>
      </c>
      <c r="AT24" s="12" t="s">
        <v>8</v>
      </c>
      <c r="AU24" s="12" t="s">
        <v>9</v>
      </c>
      <c r="AV24" s="12" t="s">
        <v>8</v>
      </c>
      <c r="AW24" s="12" t="s">
        <v>9</v>
      </c>
      <c r="AX24" s="12" t="s">
        <v>8</v>
      </c>
      <c r="AY24" s="12" t="s">
        <v>8</v>
      </c>
      <c r="AZ24" s="12" t="s">
        <v>9</v>
      </c>
      <c r="BA24" s="12" t="s">
        <v>9</v>
      </c>
      <c r="BB24" s="12" t="s">
        <v>9</v>
      </c>
      <c r="BC24" s="12" t="s">
        <v>9</v>
      </c>
      <c r="BD24" s="12" t="s">
        <v>9</v>
      </c>
      <c r="BE24" s="12" t="s">
        <v>9</v>
      </c>
      <c r="BF24" s="12"/>
      <c r="BG24" s="12"/>
      <c r="BH24" s="12"/>
      <c r="BI24" s="12"/>
      <c r="BJ24" s="12"/>
      <c r="BK24" s="12"/>
      <c r="BL24" s="3">
        <f>COUNTIF(AO24:BK24,"a")/COUNTIF(AO$3:BK$3,"a")*6</f>
        <v>2.0869565217391304</v>
      </c>
      <c r="BM24" s="3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3"/>
      <c r="BZ24" s="3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3"/>
      <c r="CV24" s="3"/>
      <c r="CW24" s="12" t="s">
        <v>8</v>
      </c>
      <c r="CX24" s="12"/>
      <c r="CY24" s="12"/>
      <c r="CZ24" s="12"/>
      <c r="DA24" s="12"/>
      <c r="DB24" s="3">
        <f>-COUNTIF(CW24:DA24,"a")</f>
        <v>-1</v>
      </c>
      <c r="DC24" s="3"/>
      <c r="DG24" s="4">
        <f>IF($E24="ab","ab",SUM(T24,AE24,AM24,BL24,BY24,CU24,DB24/2))</f>
        <v>10.831400966183574</v>
      </c>
      <c r="DO24" s="2"/>
      <c r="DP24" s="2"/>
      <c r="DV24" s="2"/>
      <c r="DW24" s="12"/>
      <c r="DX24" s="12"/>
      <c r="DY24" s="12"/>
      <c r="DZ24" s="12"/>
      <c r="EA24" s="3"/>
      <c r="EB24" s="3"/>
      <c r="EF24" s="4"/>
      <c r="EG24" s="4"/>
      <c r="EH24" s="4"/>
    </row>
    <row r="25" spans="1:256" ht="13.5">
      <c r="A25" s="16" t="s">
        <v>49</v>
      </c>
      <c r="B25" s="17" t="s">
        <v>50</v>
      </c>
      <c r="C25" s="18">
        <v>22260</v>
      </c>
      <c r="D25" s="18"/>
      <c r="E25" s="12" t="s">
        <v>9</v>
      </c>
      <c r="F25" s="12" t="s">
        <v>8</v>
      </c>
      <c r="G25" s="12" t="s">
        <v>8</v>
      </c>
      <c r="H25" s="12" t="s">
        <v>9</v>
      </c>
      <c r="I25" s="12" t="s">
        <v>8</v>
      </c>
      <c r="J25" s="12" t="s">
        <v>8</v>
      </c>
      <c r="K25" s="12" t="s">
        <v>9</v>
      </c>
      <c r="L25" s="12" t="s">
        <v>8</v>
      </c>
      <c r="M25" s="12" t="s">
        <v>8</v>
      </c>
      <c r="N25" s="12" t="s">
        <v>9</v>
      </c>
      <c r="O25" s="12" t="s">
        <v>8</v>
      </c>
      <c r="P25" s="12" t="s">
        <v>9</v>
      </c>
      <c r="Q25" s="12" t="s">
        <v>8</v>
      </c>
      <c r="R25" s="12"/>
      <c r="S25" s="12"/>
      <c r="T25" s="3">
        <f>COUNTIF(E25:S25,"a")/COUNTIF(E$3:S$3,"a")*4</f>
        <v>2.1333333333333333</v>
      </c>
      <c r="U25" s="3"/>
      <c r="V25" s="12" t="s">
        <v>8</v>
      </c>
      <c r="W25" s="12" t="s">
        <v>8</v>
      </c>
      <c r="X25" s="12" t="s">
        <v>8</v>
      </c>
      <c r="Y25" s="12" t="s">
        <v>8</v>
      </c>
      <c r="Z25" s="12" t="s">
        <v>8</v>
      </c>
      <c r="AA25" s="12" t="s">
        <v>8</v>
      </c>
      <c r="AB25" s="12" t="s">
        <v>9</v>
      </c>
      <c r="AC25" s="12" t="s">
        <v>8</v>
      </c>
      <c r="AD25" s="12" t="s">
        <v>9</v>
      </c>
      <c r="AE25" s="3">
        <f>COUNTIF(V25:AD25,"a")/COUNTIF(V$3:AD$3,"a")*4</f>
        <v>3.1111111111111112</v>
      </c>
      <c r="AF25" s="3"/>
      <c r="AG25" s="12" t="s">
        <v>8</v>
      </c>
      <c r="AH25" s="12" t="s">
        <v>9</v>
      </c>
      <c r="AI25" s="12" t="s">
        <v>9</v>
      </c>
      <c r="AJ25" s="12" t="s">
        <v>9</v>
      </c>
      <c r="AK25" s="12" t="s">
        <v>9</v>
      </c>
      <c r="AL25" s="12" t="s">
        <v>8</v>
      </c>
      <c r="AM25" s="3">
        <f>COUNTIF(AG25:AL25,"a")</f>
        <v>2</v>
      </c>
      <c r="AN25" s="3"/>
      <c r="AO25" s="12" t="s">
        <v>9</v>
      </c>
      <c r="AP25" s="12" t="s">
        <v>9</v>
      </c>
      <c r="AQ25" s="12" t="s">
        <v>8</v>
      </c>
      <c r="AR25" s="12" t="s">
        <v>8</v>
      </c>
      <c r="AS25" s="12" t="s">
        <v>8</v>
      </c>
      <c r="AT25" s="12" t="s">
        <v>8</v>
      </c>
      <c r="AU25" s="12" t="s">
        <v>8</v>
      </c>
      <c r="AV25" s="12" t="s">
        <v>8</v>
      </c>
      <c r="AW25" s="12" t="s">
        <v>9</v>
      </c>
      <c r="AX25" s="12" t="s">
        <v>8</v>
      </c>
      <c r="AY25" s="12" t="s">
        <v>8</v>
      </c>
      <c r="AZ25" s="12" t="s">
        <v>9</v>
      </c>
      <c r="BA25" s="12" t="s">
        <v>8</v>
      </c>
      <c r="BB25" s="12" t="s">
        <v>9</v>
      </c>
      <c r="BC25" s="12" t="s">
        <v>8</v>
      </c>
      <c r="BD25" s="12" t="s">
        <v>9</v>
      </c>
      <c r="BE25" s="12" t="s">
        <v>9</v>
      </c>
      <c r="BF25" s="12" t="s">
        <v>9</v>
      </c>
      <c r="BG25" s="12" t="s">
        <v>8</v>
      </c>
      <c r="BH25" s="12"/>
      <c r="BI25" s="12" t="s">
        <v>8</v>
      </c>
      <c r="BJ25" s="12"/>
      <c r="BK25" s="12" t="s">
        <v>8</v>
      </c>
      <c r="BL25" s="3">
        <f>COUNTIF(AO25:BK25,"a")/COUNTIF(AO$3:BK$3,"a")*6</f>
        <v>3.3913043478260869</v>
      </c>
      <c r="BM25" s="3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3"/>
      <c r="BZ25" s="3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3"/>
      <c r="CV25" s="3"/>
      <c r="CW25" s="12"/>
      <c r="CX25" s="12"/>
      <c r="CY25" s="12"/>
      <c r="CZ25" s="12"/>
      <c r="DA25" s="12"/>
      <c r="DB25" s="3">
        <f>-COUNTIF(CW25:DA25,"a")</f>
        <v>0</v>
      </c>
      <c r="DC25" s="3"/>
      <c r="DG25" s="4">
        <f>IF($E25="ab","ab",SUM(T25,AE25,AM25,BL25,BY25,CU25,DB25/2))</f>
        <v>10.635748792270531</v>
      </c>
      <c r="DO25" s="2"/>
      <c r="DP25" s="2"/>
      <c r="DV25" s="2"/>
      <c r="DW25" s="12"/>
      <c r="DX25" s="12"/>
      <c r="DY25" s="12"/>
      <c r="DZ25" s="12"/>
      <c r="EA25" s="3"/>
      <c r="EB25" s="3"/>
      <c r="EF25" s="4"/>
      <c r="EG25" s="4"/>
      <c r="EH25" s="4"/>
    </row>
    <row r="26" spans="1:256" ht="13.5">
      <c r="A26" s="16" t="s">
        <v>51</v>
      </c>
      <c r="B26" s="17" t="s">
        <v>52</v>
      </c>
      <c r="C26" s="18">
        <v>22270</v>
      </c>
      <c r="D26" s="18"/>
      <c r="E26" s="12" t="s">
        <v>9</v>
      </c>
      <c r="F26" s="12" t="s">
        <v>9</v>
      </c>
      <c r="G26" s="12" t="s">
        <v>9</v>
      </c>
      <c r="H26" s="12" t="s">
        <v>9</v>
      </c>
      <c r="I26" s="12" t="s">
        <v>9</v>
      </c>
      <c r="J26" s="12" t="s">
        <v>9</v>
      </c>
      <c r="K26" s="12" t="s">
        <v>9</v>
      </c>
      <c r="L26" s="12" t="s">
        <v>9</v>
      </c>
      <c r="M26" s="12" t="s">
        <v>9</v>
      </c>
      <c r="N26" s="12" t="s">
        <v>9</v>
      </c>
      <c r="O26" s="12" t="s">
        <v>8</v>
      </c>
      <c r="P26" s="12" t="s">
        <v>8</v>
      </c>
      <c r="Q26" s="12" t="s">
        <v>9</v>
      </c>
      <c r="R26" s="12"/>
      <c r="S26" s="12"/>
      <c r="T26" s="3">
        <f>COUNTIF(E26:S26,"a")/COUNTIF(E$3:S$3,"a")*4</f>
        <v>0.53333333333333333</v>
      </c>
      <c r="U26" s="3"/>
      <c r="V26" s="12" t="s">
        <v>8</v>
      </c>
      <c r="W26" s="12" t="s">
        <v>8</v>
      </c>
      <c r="X26" s="12" t="s">
        <v>8</v>
      </c>
      <c r="Y26" s="12" t="s">
        <v>8</v>
      </c>
      <c r="Z26" s="12" t="s">
        <v>8</v>
      </c>
      <c r="AA26" s="12" t="s">
        <v>8</v>
      </c>
      <c r="AB26" s="12" t="s">
        <v>9</v>
      </c>
      <c r="AC26" s="12" t="s">
        <v>9</v>
      </c>
      <c r="AD26" s="12" t="s">
        <v>9</v>
      </c>
      <c r="AE26" s="3">
        <f>COUNTIF(V26:AD26,"a")/COUNTIF(V$3:AD$3,"a")*4</f>
        <v>2.6666666666666665</v>
      </c>
      <c r="AF26" s="3"/>
      <c r="AG26" s="12" t="s">
        <v>8</v>
      </c>
      <c r="AH26" s="12" t="s">
        <v>9</v>
      </c>
      <c r="AI26" s="12" t="s">
        <v>8</v>
      </c>
      <c r="AJ26" s="12" t="s">
        <v>8</v>
      </c>
      <c r="AK26" s="12" t="s">
        <v>8</v>
      </c>
      <c r="AL26" s="12" t="s">
        <v>8</v>
      </c>
      <c r="AM26" s="3">
        <f>COUNTIF(AG26:AL26,"a")</f>
        <v>5</v>
      </c>
      <c r="AN26" s="3"/>
      <c r="AO26" s="12" t="s">
        <v>9</v>
      </c>
      <c r="AP26" s="12" t="s">
        <v>9</v>
      </c>
      <c r="AQ26" s="12" t="s">
        <v>8</v>
      </c>
      <c r="AR26" s="12" t="s">
        <v>8</v>
      </c>
      <c r="AS26" s="12"/>
      <c r="AT26" s="12"/>
      <c r="AU26" s="12"/>
      <c r="AV26" s="12"/>
      <c r="AW26" s="12" t="s">
        <v>9</v>
      </c>
      <c r="AX26" s="12" t="s">
        <v>9</v>
      </c>
      <c r="AY26" s="12" t="s">
        <v>9</v>
      </c>
      <c r="AZ26" s="12" t="s">
        <v>9</v>
      </c>
      <c r="BA26" s="12"/>
      <c r="BB26" s="12"/>
      <c r="BC26" s="12" t="s">
        <v>9</v>
      </c>
      <c r="BD26" s="12" t="s">
        <v>9</v>
      </c>
      <c r="BE26" s="12" t="s">
        <v>9</v>
      </c>
      <c r="BF26" s="12"/>
      <c r="BG26" s="12"/>
      <c r="BH26" s="12"/>
      <c r="BI26" s="12"/>
      <c r="BJ26" s="12"/>
      <c r="BK26" s="12" t="s">
        <v>9</v>
      </c>
      <c r="BL26" s="3">
        <f>COUNTIF(AO26:BK26,"a")/COUNTIF(AO$3:BK$3,"a")*6</f>
        <v>0.52173913043478259</v>
      </c>
      <c r="BM26" s="3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3"/>
      <c r="BZ26" s="3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3"/>
      <c r="CV26" s="3"/>
      <c r="CW26" s="12" t="s">
        <v>8</v>
      </c>
      <c r="CX26" s="12"/>
      <c r="CY26" s="12"/>
      <c r="CZ26" s="12"/>
      <c r="DA26" s="12"/>
      <c r="DB26" s="3">
        <f>-COUNTIF(CW26:DA26,"a")</f>
        <v>-1</v>
      </c>
      <c r="DC26" s="3"/>
      <c r="DG26" s="4">
        <f>IF($E26="ab","ab",SUM(T26,AE26,AM26,BL26,BY26,CU26,DB26/2))</f>
        <v>8.2217391304347824</v>
      </c>
      <c r="DO26" s="2"/>
      <c r="DP26" s="2"/>
      <c r="DV26" s="2"/>
      <c r="DW26" s="12"/>
      <c r="DX26" s="12"/>
      <c r="DY26" s="12"/>
      <c r="DZ26" s="12"/>
      <c r="EA26" s="3"/>
      <c r="EB26" s="3"/>
      <c r="EF26" s="4"/>
      <c r="EG26" s="4"/>
      <c r="EH26" s="4"/>
    </row>
    <row r="27" spans="1:256" ht="13.5">
      <c r="A27" s="16" t="s">
        <v>39</v>
      </c>
      <c r="B27" s="17" t="s">
        <v>53</v>
      </c>
      <c r="C27" s="18">
        <v>22280</v>
      </c>
      <c r="D27" s="18"/>
      <c r="E27" s="12" t="s">
        <v>9</v>
      </c>
      <c r="F27" s="12" t="s">
        <v>9</v>
      </c>
      <c r="G27" s="12" t="s">
        <v>9</v>
      </c>
      <c r="H27" s="12" t="s">
        <v>9</v>
      </c>
      <c r="I27" s="12" t="s">
        <v>9</v>
      </c>
      <c r="J27" s="12" t="s">
        <v>9</v>
      </c>
      <c r="K27" s="12" t="s">
        <v>9</v>
      </c>
      <c r="L27" s="12" t="s">
        <v>9</v>
      </c>
      <c r="M27" s="12" t="s">
        <v>9</v>
      </c>
      <c r="N27" s="12" t="s">
        <v>8</v>
      </c>
      <c r="O27" s="12" t="s">
        <v>8</v>
      </c>
      <c r="P27" s="12" t="s">
        <v>8</v>
      </c>
      <c r="Q27" s="12" t="s">
        <v>9</v>
      </c>
      <c r="R27" s="12"/>
      <c r="S27" s="12"/>
      <c r="T27" s="3">
        <f>COUNTIF(E27:S27,"a")/COUNTIF(E$3:S$3,"a")*4</f>
        <v>0.80000000000000004</v>
      </c>
      <c r="U27" s="3"/>
      <c r="V27" s="12" t="s">
        <v>8</v>
      </c>
      <c r="W27" s="12" t="s">
        <v>8</v>
      </c>
      <c r="X27" s="12" t="s">
        <v>9</v>
      </c>
      <c r="Y27" s="12" t="s">
        <v>9</v>
      </c>
      <c r="Z27" s="12" t="s">
        <v>8</v>
      </c>
      <c r="AA27" s="12" t="s">
        <v>9</v>
      </c>
      <c r="AB27" s="12" t="s">
        <v>9</v>
      </c>
      <c r="AC27" s="12" t="s">
        <v>8</v>
      </c>
      <c r="AD27" s="12" t="s">
        <v>8</v>
      </c>
      <c r="AE27" s="3">
        <f>COUNTIF(V27:AD27,"a")/COUNTIF(V$3:AD$3,"a")*4</f>
        <v>2.2222222222222223</v>
      </c>
      <c r="AF27" s="3"/>
      <c r="AG27" s="12" t="s">
        <v>8</v>
      </c>
      <c r="AH27" s="12" t="s">
        <v>9</v>
      </c>
      <c r="AI27" s="12" t="s">
        <v>8</v>
      </c>
      <c r="AJ27" s="12" t="s">
        <v>9</v>
      </c>
      <c r="AK27" s="12" t="s">
        <v>9</v>
      </c>
      <c r="AL27" s="12" t="s">
        <v>8</v>
      </c>
      <c r="AM27" s="3">
        <f>COUNTIF(AG27:AL27,"a")</f>
        <v>3</v>
      </c>
      <c r="AN27" s="3"/>
      <c r="AO27" s="12" t="s">
        <v>9</v>
      </c>
      <c r="AP27" s="12" t="s">
        <v>8</v>
      </c>
      <c r="AQ27" s="12" t="s">
        <v>8</v>
      </c>
      <c r="AR27" s="12" t="s">
        <v>8</v>
      </c>
      <c r="AS27" s="12" t="s">
        <v>9</v>
      </c>
      <c r="AT27" s="12"/>
      <c r="AU27" s="12"/>
      <c r="AV27" s="12"/>
      <c r="AW27" s="12" t="s">
        <v>9</v>
      </c>
      <c r="AX27" s="12" t="s">
        <v>8</v>
      </c>
      <c r="AY27" s="12" t="s">
        <v>8</v>
      </c>
      <c r="AZ27" s="12"/>
      <c r="BA27" s="12"/>
      <c r="BB27" s="12"/>
      <c r="BC27" s="12"/>
      <c r="BD27" s="12" t="s">
        <v>9</v>
      </c>
      <c r="BE27" s="12" t="s">
        <v>8</v>
      </c>
      <c r="BF27" s="12"/>
      <c r="BG27" s="12" t="s">
        <v>8</v>
      </c>
      <c r="BH27" s="12"/>
      <c r="BI27" s="12"/>
      <c r="BJ27" s="12"/>
      <c r="BK27" s="12" t="s">
        <v>8</v>
      </c>
      <c r="BL27" s="3">
        <f>COUNTIF(AO27:BK27,"a")/COUNTIF(AO$3:BK$3,"a")*6</f>
        <v>2.0869565217391304</v>
      </c>
      <c r="BM27" s="3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3"/>
      <c r="BZ27" s="3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3"/>
      <c r="CV27" s="3"/>
      <c r="CW27" s="12"/>
      <c r="CX27" s="12"/>
      <c r="CY27" s="12"/>
      <c r="CZ27" s="12"/>
      <c r="DA27" s="12"/>
      <c r="DB27" s="3">
        <f>-COUNTIF(CW27:DA27,"a")</f>
        <v>0</v>
      </c>
      <c r="DC27" s="3"/>
      <c r="DG27" s="4">
        <f>IF($E27="ab","ab",SUM(T27,AE27,AM27,BL27,BY27,CU27,DB27/2))</f>
        <v>8.109178743961353</v>
      </c>
      <c r="DO27" s="2"/>
      <c r="DP27" s="2"/>
      <c r="DV27" s="2"/>
      <c r="DW27" s="12"/>
      <c r="DX27" s="12"/>
      <c r="DY27" s="12"/>
      <c r="DZ27" s="12"/>
      <c r="EA27" s="3"/>
      <c r="EB27" s="3"/>
      <c r="EF27" s="4"/>
      <c r="EG27" s="4"/>
      <c r="EH27" s="4"/>
    </row>
    <row r="28" spans="1:256" ht="13.5">
      <c r="A28" s="16" t="s">
        <v>54</v>
      </c>
      <c r="B28" s="17" t="s">
        <v>55</v>
      </c>
      <c r="C28" s="18">
        <v>22290</v>
      </c>
      <c r="D28" s="18"/>
      <c r="E28" s="12" t="s">
        <v>8</v>
      </c>
      <c r="F28" s="12" t="s">
        <v>8</v>
      </c>
      <c r="G28" s="12" t="s">
        <v>8</v>
      </c>
      <c r="H28" s="12" t="s">
        <v>8</v>
      </c>
      <c r="I28" s="12" t="s">
        <v>8</v>
      </c>
      <c r="J28" s="12" t="s">
        <v>8</v>
      </c>
      <c r="K28" s="12" t="s">
        <v>8</v>
      </c>
      <c r="L28" s="12" t="s">
        <v>9</v>
      </c>
      <c r="M28" s="12" t="s">
        <v>9</v>
      </c>
      <c r="N28" s="12" t="s">
        <v>9</v>
      </c>
      <c r="O28" s="12" t="s">
        <v>9</v>
      </c>
      <c r="P28" s="12" t="s">
        <v>9</v>
      </c>
      <c r="Q28" s="12" t="s">
        <v>9</v>
      </c>
      <c r="R28" s="12" t="s">
        <v>9</v>
      </c>
      <c r="S28" s="12" t="s">
        <v>9</v>
      </c>
      <c r="T28" s="3">
        <f>COUNTIF(E28:S28,"a")/COUNTIF(E$3:S$3,"a")*4</f>
        <v>1.8666666666666667</v>
      </c>
      <c r="U28" s="3"/>
      <c r="V28" s="12" t="s">
        <v>8</v>
      </c>
      <c r="W28" s="12" t="s">
        <v>8</v>
      </c>
      <c r="X28" s="12" t="s">
        <v>8</v>
      </c>
      <c r="Y28" s="12" t="s">
        <v>8</v>
      </c>
      <c r="Z28" s="12" t="s">
        <v>8</v>
      </c>
      <c r="AA28" s="12" t="s">
        <v>8</v>
      </c>
      <c r="AB28" s="12" t="s">
        <v>9</v>
      </c>
      <c r="AC28" s="12" t="s">
        <v>8</v>
      </c>
      <c r="AD28" s="12" t="s">
        <v>9</v>
      </c>
      <c r="AE28" s="3">
        <f>COUNTIF(V28:AD28,"a")/COUNTIF(V$3:AD$3,"a")*4</f>
        <v>3.1111111111111112</v>
      </c>
      <c r="AF28" s="3"/>
      <c r="AG28" s="12" t="s">
        <v>8</v>
      </c>
      <c r="AH28" s="12" t="s">
        <v>9</v>
      </c>
      <c r="AI28" s="12" t="s">
        <v>9</v>
      </c>
      <c r="AJ28" s="12" t="s">
        <v>9</v>
      </c>
      <c r="AK28" s="12" t="s">
        <v>8</v>
      </c>
      <c r="AL28" s="12" t="s">
        <v>8</v>
      </c>
      <c r="AM28" s="3">
        <f>COUNTIF(AG28:AL28,"a")</f>
        <v>3</v>
      </c>
      <c r="AN28" s="3"/>
      <c r="AO28" s="12" t="s">
        <v>8</v>
      </c>
      <c r="AP28" s="12" t="s">
        <v>8</v>
      </c>
      <c r="AQ28" s="12" t="s">
        <v>8</v>
      </c>
      <c r="AR28" s="12" t="s">
        <v>9</v>
      </c>
      <c r="AS28" s="12"/>
      <c r="AT28" s="12"/>
      <c r="AU28" s="12"/>
      <c r="AV28" s="12"/>
      <c r="AW28" s="12" t="s">
        <v>9</v>
      </c>
      <c r="AX28" s="12" t="s">
        <v>8</v>
      </c>
      <c r="AY28" s="12" t="s">
        <v>8</v>
      </c>
      <c r="AZ28" s="12" t="s">
        <v>9</v>
      </c>
      <c r="BA28" s="12" t="s">
        <v>9</v>
      </c>
      <c r="BB28" s="12" t="s">
        <v>9</v>
      </c>
      <c r="BC28" s="12" t="s">
        <v>9</v>
      </c>
      <c r="BD28" s="12"/>
      <c r="BE28" s="12"/>
      <c r="BF28" s="12"/>
      <c r="BG28" s="12" t="s">
        <v>8</v>
      </c>
      <c r="BH28" s="12" t="s">
        <v>8</v>
      </c>
      <c r="BI28" s="12"/>
      <c r="BJ28" s="12"/>
      <c r="BK28" s="12"/>
      <c r="BL28" s="3">
        <f>COUNTIF(AO28:BK28,"a")/COUNTIF(AO$3:BK$3,"a")*6</f>
        <v>1.8260869565217392</v>
      </c>
      <c r="BM28" s="3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3"/>
      <c r="BZ28" s="3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3"/>
      <c r="CV28" s="3"/>
      <c r="CW28" s="12"/>
      <c r="CX28" s="12"/>
      <c r="CY28" s="12"/>
      <c r="CZ28" s="12"/>
      <c r="DA28" s="12"/>
      <c r="DB28" s="3">
        <f>-COUNTIF(CW28:DA28,"a")</f>
        <v>0</v>
      </c>
      <c r="DC28" s="3"/>
      <c r="DG28" s="4">
        <f>IF($E28="ab","ab",SUM(T28,AE28,AM28,BL28,BY28,CU28,DB28/2))</f>
        <v>9.8038647342995162</v>
      </c>
      <c r="DO28" s="2"/>
      <c r="DP28" s="2"/>
      <c r="DV28" s="2"/>
      <c r="DW28" s="12"/>
      <c r="DX28" s="12"/>
      <c r="DY28" s="12"/>
      <c r="DZ28" s="12"/>
      <c r="EA28" s="3"/>
      <c r="EB28" s="3"/>
      <c r="EF28" s="4"/>
      <c r="EG28" s="4"/>
      <c r="EH28" s="4"/>
    </row>
    <row r="29" spans="1:256" ht="12.86">
      <c r="A29" s="16" t="s">
        <v>56</v>
      </c>
      <c r="B29" s="17" t="s">
        <v>57</v>
      </c>
      <c r="C29" s="18">
        <v>22340</v>
      </c>
      <c r="D29" s="18"/>
      <c r="E29" s="12" t="s">
        <v>8</v>
      </c>
      <c r="F29" s="12" t="s">
        <v>9</v>
      </c>
      <c r="G29" s="12" t="s">
        <v>9</v>
      </c>
      <c r="H29" s="12" t="s">
        <v>8</v>
      </c>
      <c r="I29" s="12" t="s">
        <v>8</v>
      </c>
      <c r="J29" s="12" t="s">
        <v>8</v>
      </c>
      <c r="K29" s="12" t="s">
        <v>8</v>
      </c>
      <c r="L29" s="12" t="s">
        <v>8</v>
      </c>
      <c r="M29" s="12" t="s">
        <v>8</v>
      </c>
      <c r="N29" s="12" t="s">
        <v>8</v>
      </c>
      <c r="O29" s="12" t="s">
        <v>8</v>
      </c>
      <c r="P29" s="12" t="s">
        <v>9</v>
      </c>
      <c r="Q29" s="12" t="s">
        <v>8</v>
      </c>
      <c r="R29" s="12"/>
      <c r="S29" s="12"/>
      <c r="T29" s="3">
        <f>COUNTIF(E29:S29,"a")/COUNTIF(E$3:S$3,"a")*4</f>
        <v>2.6666666666666665</v>
      </c>
      <c r="U29" s="3"/>
      <c r="V29" s="12" t="s">
        <v>8</v>
      </c>
      <c r="W29" s="12" t="s">
        <v>8</v>
      </c>
      <c r="X29" s="12" t="s">
        <v>8</v>
      </c>
      <c r="Y29" s="12" t="s">
        <v>8</v>
      </c>
      <c r="Z29" s="12" t="s">
        <v>8</v>
      </c>
      <c r="AA29" s="12" t="s">
        <v>8</v>
      </c>
      <c r="AB29" s="12" t="s">
        <v>8</v>
      </c>
      <c r="AC29" s="12" t="s">
        <v>9</v>
      </c>
      <c r="AD29" s="12" t="s">
        <v>8</v>
      </c>
      <c r="AE29" s="3">
        <f>COUNTIF(V29:AD29,"a")/COUNTIF(V$3:AD$3,"a")*4</f>
        <v>3.5555555555555554</v>
      </c>
      <c r="AF29" s="3"/>
      <c r="AG29" s="12" t="s">
        <v>8</v>
      </c>
      <c r="AH29" s="12" t="s">
        <v>9</v>
      </c>
      <c r="AI29" s="12" t="s">
        <v>9</v>
      </c>
      <c r="AJ29" s="12" t="s">
        <v>8</v>
      </c>
      <c r="AK29" s="12" t="s">
        <v>8</v>
      </c>
      <c r="AL29" s="12" t="s">
        <v>8</v>
      </c>
      <c r="AM29" s="3">
        <f>COUNTIF(AG29:AL29,"a")</f>
        <v>4</v>
      </c>
      <c r="AN29" s="3"/>
      <c r="AO29" s="12" t="s">
        <v>8</v>
      </c>
      <c r="AP29" s="12" t="s">
        <v>8</v>
      </c>
      <c r="AQ29" s="12" t="s">
        <v>8</v>
      </c>
      <c r="AR29" s="12" t="s">
        <v>8</v>
      </c>
      <c r="AS29" s="12"/>
      <c r="AT29" s="12"/>
      <c r="AU29" s="12" t="s">
        <v>9</v>
      </c>
      <c r="AV29" s="12"/>
      <c r="AW29" s="12" t="s">
        <v>9</v>
      </c>
      <c r="AX29" s="12" t="s">
        <v>8</v>
      </c>
      <c r="AY29" s="12" t="s">
        <v>8</v>
      </c>
      <c r="AZ29" s="12"/>
      <c r="BA29" s="12"/>
      <c r="BB29" s="12"/>
      <c r="BC29" s="12" t="s">
        <v>9</v>
      </c>
      <c r="BD29" s="12" t="s">
        <v>9</v>
      </c>
      <c r="BE29" s="12" t="s">
        <v>9</v>
      </c>
      <c r="BF29" s="12"/>
      <c r="BG29" s="12"/>
      <c r="BH29" s="12"/>
      <c r="BI29" s="12"/>
      <c r="BJ29" s="12"/>
      <c r="BK29" s="12" t="s">
        <v>9</v>
      </c>
      <c r="BL29" s="3">
        <f>COUNTIF(AO29:BK29,"a")/COUNTIF(AO$3:BK$3,"a")*6</f>
        <v>1.5652173913043477</v>
      </c>
      <c r="BM29" s="3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3"/>
      <c r="BZ29" s="3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3"/>
      <c r="CV29" s="3"/>
      <c r="CW29" s="12"/>
      <c r="CX29" s="12"/>
      <c r="CY29" s="12"/>
      <c r="CZ29" s="12"/>
      <c r="DA29" s="12"/>
      <c r="DB29" s="3">
        <f>-COUNTIF(CW29:DA29,"a")</f>
        <v>0</v>
      </c>
      <c r="DC29" s="3"/>
      <c r="DG29" s="4">
        <f>IF($E29="ab","ab",SUM(T29,AE29,AM29,BL29,BY29,CU29,DB29/2))</f>
        <v>11.787439613526569</v>
      </c>
      <c r="DO29" s="2"/>
      <c r="DP29" s="2"/>
      <c r="DV29" s="2"/>
      <c r="DW29" s="12"/>
      <c r="DX29" s="12"/>
      <c r="DY29" s="12"/>
      <c r="DZ29" s="12"/>
      <c r="EA29" s="3"/>
      <c r="EB29" s="3"/>
      <c r="EF29" s="4"/>
      <c r="EG29" s="4"/>
      <c r="EH29" s="4"/>
    </row>
    <row r="30" spans="1:256" ht="13.5">
      <c r="A30" s="16" t="s">
        <v>58</v>
      </c>
      <c r="B30" s="17" t="s">
        <v>59</v>
      </c>
      <c r="C30" s="18">
        <v>22360</v>
      </c>
      <c r="D30" s="18"/>
      <c r="E30" s="12" t="s">
        <v>8</v>
      </c>
      <c r="F30" s="12" t="s">
        <v>8</v>
      </c>
      <c r="G30" s="12" t="s">
        <v>8</v>
      </c>
      <c r="H30" s="12" t="s">
        <v>8</v>
      </c>
      <c r="I30" s="12" t="s">
        <v>8</v>
      </c>
      <c r="J30" s="12" t="s">
        <v>8</v>
      </c>
      <c r="K30" s="12" t="s">
        <v>8</v>
      </c>
      <c r="L30" s="12" t="s">
        <v>8</v>
      </c>
      <c r="M30" s="12" t="s">
        <v>8</v>
      </c>
      <c r="N30" s="12" t="s">
        <v>8</v>
      </c>
      <c r="O30" s="12" t="s">
        <v>8</v>
      </c>
      <c r="P30" s="12" t="s">
        <v>8</v>
      </c>
      <c r="Q30" s="12" t="s">
        <v>8</v>
      </c>
      <c r="R30" s="12" t="s">
        <v>8</v>
      </c>
      <c r="S30" s="12" t="s">
        <v>8</v>
      </c>
      <c r="T30" s="3">
        <f>COUNTIF(E30:S30,"a")/COUNTIF(E$3:S$3,"a")*4</f>
        <v>4</v>
      </c>
      <c r="U30" s="3"/>
      <c r="V30" s="12" t="s">
        <v>9</v>
      </c>
      <c r="W30" s="12" t="s">
        <v>9</v>
      </c>
      <c r="X30" s="12" t="s">
        <v>9</v>
      </c>
      <c r="Y30" s="12" t="s">
        <v>9</v>
      </c>
      <c r="Z30" s="12" t="s">
        <v>9</v>
      </c>
      <c r="AA30" s="12" t="s">
        <v>9</v>
      </c>
      <c r="AB30" s="12" t="s">
        <v>9</v>
      </c>
      <c r="AC30" s="12" t="s">
        <v>9</v>
      </c>
      <c r="AD30" s="12" t="s">
        <v>9</v>
      </c>
      <c r="AE30" s="3">
        <f>COUNTIF(V30:AD30,"a")/COUNTIF(V$3:AD$3,"a")*4</f>
        <v>0</v>
      </c>
      <c r="AF30" s="3"/>
      <c r="AG30" s="12" t="s">
        <v>8</v>
      </c>
      <c r="AH30" s="12" t="s">
        <v>9</v>
      </c>
      <c r="AI30" s="12" t="s">
        <v>9</v>
      </c>
      <c r="AJ30" s="12" t="s">
        <v>8</v>
      </c>
      <c r="AK30" s="12" t="s">
        <v>9</v>
      </c>
      <c r="AL30" s="12" t="s">
        <v>9</v>
      </c>
      <c r="AM30" s="3">
        <f>COUNTIF(AG30:AL30,"a")</f>
        <v>2</v>
      </c>
      <c r="AN30" s="3"/>
      <c r="AO30" s="12" t="s">
        <v>8</v>
      </c>
      <c r="AP30" s="12" t="s">
        <v>8</v>
      </c>
      <c r="AQ30" s="12" t="s">
        <v>8</v>
      </c>
      <c r="AR30" s="12" t="s">
        <v>9</v>
      </c>
      <c r="AS30" s="12"/>
      <c r="AT30" s="12"/>
      <c r="AU30" s="12"/>
      <c r="AV30" s="12"/>
      <c r="AW30" s="12" t="s">
        <v>8</v>
      </c>
      <c r="AX30" s="12" t="s">
        <v>8</v>
      </c>
      <c r="AY30" s="12" t="s">
        <v>8</v>
      </c>
      <c r="AZ30" s="12"/>
      <c r="BA30" s="12"/>
      <c r="BB30" s="12"/>
      <c r="BC30" s="12" t="s">
        <v>9</v>
      </c>
      <c r="BD30" s="12" t="s">
        <v>9</v>
      </c>
      <c r="BE30" s="12" t="s">
        <v>9</v>
      </c>
      <c r="BF30" s="12"/>
      <c r="BG30" s="12"/>
      <c r="BH30" s="12"/>
      <c r="BI30" s="12"/>
      <c r="BJ30" s="12"/>
      <c r="BK30" s="12" t="s">
        <v>8</v>
      </c>
      <c r="BL30" s="3">
        <f>COUNTIF(AO30:BK30,"a")/COUNTIF(AO$3:BK$3,"a")*6</f>
        <v>1.8260869565217392</v>
      </c>
      <c r="BM30" s="3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3"/>
      <c r="BZ30" s="3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3"/>
      <c r="CV30" s="3"/>
      <c r="CW30" s="12"/>
      <c r="CX30" s="12"/>
      <c r="CY30" s="12"/>
      <c r="CZ30" s="12"/>
      <c r="DA30" s="12" t="s">
        <v>8</v>
      </c>
      <c r="DB30" s="3">
        <f>-COUNTIF(CW30:DA30,"a")</f>
        <v>-1</v>
      </c>
      <c r="DC30" s="3"/>
      <c r="DG30" s="4">
        <f>IF($E30="ab","ab",SUM(T30,AE30,AM30,BL30,BY30,CU30,DB30/2))</f>
        <v>7.3260869565217392</v>
      </c>
      <c r="DO30" s="2"/>
      <c r="DP30" s="2"/>
      <c r="DV30" s="2"/>
      <c r="DW30" s="12"/>
      <c r="DX30" s="12"/>
      <c r="DY30" s="12"/>
      <c r="DZ30" s="12"/>
      <c r="EA30" s="3"/>
      <c r="EB30" s="3"/>
      <c r="EF30" s="4"/>
      <c r="EG30" s="4"/>
      <c r="EH30" s="4"/>
    </row>
    <row r="31" spans="1:256" ht="13.5">
      <c r="A31" s="16" t="s">
        <v>60</v>
      </c>
      <c r="B31" s="17" t="s">
        <v>61</v>
      </c>
      <c r="C31" s="18">
        <v>22420</v>
      </c>
      <c r="D31" s="18"/>
      <c r="E31" s="12" t="s">
        <v>9</v>
      </c>
      <c r="F31" s="12" t="s">
        <v>8</v>
      </c>
      <c r="G31" s="12" t="s">
        <v>8</v>
      </c>
      <c r="H31" s="12" t="s">
        <v>8</v>
      </c>
      <c r="I31" s="12" t="s">
        <v>8</v>
      </c>
      <c r="J31" s="12" t="s">
        <v>8</v>
      </c>
      <c r="K31" s="12" t="s">
        <v>8</v>
      </c>
      <c r="L31" s="12" t="s">
        <v>8</v>
      </c>
      <c r="M31" s="12" t="s">
        <v>8</v>
      </c>
      <c r="N31" s="12" t="s">
        <v>8</v>
      </c>
      <c r="O31" s="12" t="s">
        <v>8</v>
      </c>
      <c r="P31" s="12" t="s">
        <v>9</v>
      </c>
      <c r="Q31" s="12" t="s">
        <v>8</v>
      </c>
      <c r="R31" s="12"/>
      <c r="S31" s="12"/>
      <c r="T31" s="3">
        <f>COUNTIF(E31:S31,"a")/COUNTIF(E$3:S$3,"a")*4</f>
        <v>2.9333333333333331</v>
      </c>
      <c r="U31" s="3"/>
      <c r="V31" s="12" t="s">
        <v>8</v>
      </c>
      <c r="W31" s="12" t="s">
        <v>8</v>
      </c>
      <c r="X31" s="12" t="s">
        <v>8</v>
      </c>
      <c r="Y31" s="12" t="s">
        <v>8</v>
      </c>
      <c r="Z31" s="12" t="s">
        <v>8</v>
      </c>
      <c r="AA31" s="12" t="s">
        <v>8</v>
      </c>
      <c r="AB31" s="12"/>
      <c r="AC31" s="12"/>
      <c r="AD31" s="12"/>
      <c r="AE31" s="3">
        <f>COUNTIF(V31:AD31,"a")/COUNTIF(V$3:AD$3,"a")*4</f>
        <v>2.6666666666666665</v>
      </c>
      <c r="AF31" s="3"/>
      <c r="AG31" s="12" t="s">
        <v>8</v>
      </c>
      <c r="AH31" s="12" t="s">
        <v>8</v>
      </c>
      <c r="AI31" s="12" t="s">
        <v>8</v>
      </c>
      <c r="AJ31" s="12" t="s">
        <v>8</v>
      </c>
      <c r="AK31" s="12" t="s">
        <v>8</v>
      </c>
      <c r="AL31" s="12" t="s">
        <v>8</v>
      </c>
      <c r="AM31" s="3">
        <f>COUNTIF(AG31:AL31,"a")</f>
        <v>6</v>
      </c>
      <c r="AN31" s="3"/>
      <c r="AO31" s="12" t="s">
        <v>8</v>
      </c>
      <c r="AP31" s="12" t="s">
        <v>8</v>
      </c>
      <c r="AQ31" s="12" t="s">
        <v>8</v>
      </c>
      <c r="AR31" s="12" t="s">
        <v>8</v>
      </c>
      <c r="AS31" s="12" t="s">
        <v>8</v>
      </c>
      <c r="AT31" s="12" t="s">
        <v>8</v>
      </c>
      <c r="AU31" s="12" t="s">
        <v>9</v>
      </c>
      <c r="AV31" s="12" t="s">
        <v>8</v>
      </c>
      <c r="AW31" s="12" t="s">
        <v>9</v>
      </c>
      <c r="AX31" s="12" t="s">
        <v>8</v>
      </c>
      <c r="AY31" s="12" t="s">
        <v>8</v>
      </c>
      <c r="AZ31" s="12" t="s">
        <v>9</v>
      </c>
      <c r="BA31" s="12" t="s">
        <v>8</v>
      </c>
      <c r="BB31" s="12" t="s">
        <v>8</v>
      </c>
      <c r="BC31" s="12" t="s">
        <v>8</v>
      </c>
      <c r="BD31" s="12" t="s">
        <v>9</v>
      </c>
      <c r="BE31" s="12" t="s">
        <v>9</v>
      </c>
      <c r="BF31" s="12"/>
      <c r="BG31" s="12"/>
      <c r="BH31" s="12"/>
      <c r="BI31" s="12"/>
      <c r="BJ31" s="12"/>
      <c r="BK31" s="12" t="s">
        <v>9</v>
      </c>
      <c r="BL31" s="3">
        <f>COUNTIF(AO31:BK31,"a")/COUNTIF(AO$3:BK$3,"a")*6</f>
        <v>3.1304347826086953</v>
      </c>
      <c r="BM31" s="3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3"/>
      <c r="BZ31" s="3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3"/>
      <c r="CV31" s="3"/>
      <c r="CW31" s="12" t="s">
        <v>8</v>
      </c>
      <c r="CX31" s="12"/>
      <c r="CY31" s="12"/>
      <c r="CZ31" s="12"/>
      <c r="DA31" s="12" t="s">
        <v>8</v>
      </c>
      <c r="DB31" s="3">
        <f>-COUNTIF(CW31:DA31,"a")</f>
        <v>-2</v>
      </c>
      <c r="DC31" s="3"/>
      <c r="DG31" s="4">
        <f>IF($E31="ab","ab",SUM(T31,AE31,AM31,BL31,BY31,CU31,DB31/2))</f>
        <v>13.730434782608695</v>
      </c>
      <c r="DO31" s="2"/>
      <c r="DP31" s="2"/>
      <c r="DV31" s="2"/>
      <c r="DW31" s="12"/>
      <c r="DX31" s="12"/>
      <c r="DY31" s="12"/>
      <c r="DZ31" s="12"/>
      <c r="EA31" s="3"/>
      <c r="EB31" s="3"/>
      <c r="EF31" s="4"/>
      <c r="EG31" s="4"/>
      <c r="EH31" s="4"/>
    </row>
    <row r="32" spans="1:256" ht="13.5">
      <c r="A32" s="16" t="s">
        <v>62</v>
      </c>
      <c r="B32" s="17" t="s">
        <v>63</v>
      </c>
      <c r="C32" s="18">
        <v>22470</v>
      </c>
      <c r="D32" s="18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3">
        <f>COUNTIF(E32:S32,"a")/COUNTIF(E$3:S$3,"a")*4</f>
        <v>0</v>
      </c>
      <c r="U32" s="3"/>
      <c r="V32" s="12"/>
      <c r="W32" s="12"/>
      <c r="X32" s="12"/>
      <c r="Y32" s="12"/>
      <c r="Z32" s="12"/>
      <c r="AA32" s="12"/>
      <c r="AB32" s="12"/>
      <c r="AC32" s="12"/>
      <c r="AD32" s="12"/>
      <c r="AE32" s="3">
        <f>COUNTIF(V32:AD32,"a")/COUNTIF(V$3:AD$3,"a")*4</f>
        <v>0</v>
      </c>
      <c r="AF32" s="3"/>
      <c r="AG32" s="12"/>
      <c r="AH32" s="12"/>
      <c r="AI32" s="12"/>
      <c r="AJ32" s="12"/>
      <c r="AK32" s="12"/>
      <c r="AL32" s="12"/>
      <c r="AM32" s="3">
        <f>COUNTIF(AG32:AL32,"a")</f>
        <v>0</v>
      </c>
      <c r="AN32" s="3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3">
        <f>COUNTIF(AO32:BK32,"a")/COUNTIF(AO$3:BK$3,"a")*6</f>
        <v>0</v>
      </c>
      <c r="BM32" s="3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3"/>
      <c r="BZ32" s="3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3"/>
      <c r="CV32" s="3"/>
      <c r="CW32" s="12"/>
      <c r="CX32" s="12"/>
      <c r="CY32" s="12"/>
      <c r="CZ32" s="12"/>
      <c r="DA32" s="12"/>
      <c r="DB32" s="3">
        <f>-COUNTIF(CW32:DA32,"a")</f>
        <v>0</v>
      </c>
      <c r="DC32" s="3"/>
      <c r="DG32" s="4">
        <f>IF($E32="ab","ab",SUM(T32,AE32,AM32,BL32,BY32,CU32,DB32/2))</f>
        <v>0</v>
      </c>
      <c r="DO32" s="2"/>
      <c r="DP32" s="2"/>
      <c r="DV32" s="2"/>
      <c r="DW32" s="12"/>
      <c r="DX32" s="12"/>
      <c r="DY32" s="12"/>
      <c r="DZ32" s="12"/>
      <c r="EA32" s="3"/>
      <c r="EB32" s="3"/>
      <c r="EF32" s="4"/>
      <c r="EG32" s="4"/>
      <c r="EH32" s="4"/>
    </row>
    <row r="33" spans="1:256" ht="13.5">
      <c r="A33" s="16" t="s">
        <v>64</v>
      </c>
      <c r="B33" s="17" t="s">
        <v>65</v>
      </c>
      <c r="C33" s="18">
        <v>22510</v>
      </c>
      <c r="D33" s="18"/>
      <c r="E33" s="12" t="s">
        <v>8</v>
      </c>
      <c r="F33" s="12" t="s">
        <v>8</v>
      </c>
      <c r="G33" s="12" t="s">
        <v>8</v>
      </c>
      <c r="H33" s="12" t="s">
        <v>9</v>
      </c>
      <c r="I33" s="12" t="s">
        <v>8</v>
      </c>
      <c r="J33" s="12" t="s">
        <v>8</v>
      </c>
      <c r="K33" s="12" t="s">
        <v>9</v>
      </c>
      <c r="L33" s="12" t="s">
        <v>9</v>
      </c>
      <c r="M33" s="12" t="s">
        <v>9</v>
      </c>
      <c r="N33" s="12"/>
      <c r="O33" s="12"/>
      <c r="P33" s="12"/>
      <c r="Q33" s="12"/>
      <c r="R33" s="12"/>
      <c r="S33" s="12"/>
      <c r="T33" s="3">
        <f>COUNTIF(E33:S33,"a")/COUNTIF(E$3:S$3,"a")*4</f>
        <v>1.3333333333333333</v>
      </c>
      <c r="U33" s="3"/>
      <c r="V33" s="12" t="s">
        <v>8</v>
      </c>
      <c r="W33" s="12" t="s">
        <v>8</v>
      </c>
      <c r="X33" s="12" t="s">
        <v>8</v>
      </c>
      <c r="Y33" s="12" t="s">
        <v>8</v>
      </c>
      <c r="Z33" s="12"/>
      <c r="AA33" s="12"/>
      <c r="AB33" s="12" t="s">
        <v>9</v>
      </c>
      <c r="AC33" s="12" t="s">
        <v>9</v>
      </c>
      <c r="AD33" s="12" t="s">
        <v>9</v>
      </c>
      <c r="AE33" s="3">
        <f>COUNTIF(V33:AD33,"a")/COUNTIF(V$3:AD$3,"a")*4</f>
        <v>1.7777777777777777</v>
      </c>
      <c r="AF33" s="3"/>
      <c r="AG33" s="12" t="s">
        <v>8</v>
      </c>
      <c r="AH33" s="12" t="s">
        <v>8</v>
      </c>
      <c r="AI33" s="12" t="s">
        <v>8</v>
      </c>
      <c r="AJ33" s="12" t="s">
        <v>8</v>
      </c>
      <c r="AK33" s="12" t="s">
        <v>8</v>
      </c>
      <c r="AL33" s="12" t="s">
        <v>8</v>
      </c>
      <c r="AM33" s="3">
        <f>COUNTIF(AG33:AL33,"a")</f>
        <v>6</v>
      </c>
      <c r="AN33" s="3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 t="s">
        <v>8</v>
      </c>
      <c r="BG33" s="12" t="s">
        <v>8</v>
      </c>
      <c r="BH33" s="12"/>
      <c r="BI33" s="12"/>
      <c r="BJ33" s="12"/>
      <c r="BK33" s="12" t="s">
        <v>8</v>
      </c>
      <c r="BL33" s="3">
        <f>COUNTIF(AO33:BK33,"a")/COUNTIF(AO$3:BK$3,"a")*6</f>
        <v>0.78260869565217384</v>
      </c>
      <c r="BM33" s="3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3"/>
      <c r="BZ33" s="3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3"/>
      <c r="CV33" s="3"/>
      <c r="CW33" s="12" t="s">
        <v>8</v>
      </c>
      <c r="CX33" s="12"/>
      <c r="CY33" s="12"/>
      <c r="CZ33" s="12"/>
      <c r="DA33" s="12"/>
      <c r="DB33" s="3">
        <f>-COUNTIF(CW33:DA33,"a")</f>
        <v>-1</v>
      </c>
      <c r="DC33" s="3"/>
      <c r="DG33" s="4">
        <f>IF($E33="ab","ab",SUM(T33,AE33,AM33,BL33,BY33,CU33,DB33/2))</f>
        <v>9.3937198067632846</v>
      </c>
      <c r="DO33" s="2"/>
      <c r="DP33" s="2"/>
      <c r="DV33" s="2"/>
      <c r="DW33" s="12"/>
      <c r="DX33" s="12"/>
      <c r="DY33" s="12"/>
      <c r="DZ33" s="12"/>
      <c r="EA33" s="3"/>
      <c r="EB33" s="3"/>
      <c r="EF33" s="4"/>
      <c r="EG33" s="4"/>
      <c r="EH33" s="4"/>
    </row>
    <row r="34" spans="1:256" ht="13.5">
      <c r="A34" s="16" t="s">
        <v>66</v>
      </c>
      <c r="B34" s="17" t="s">
        <v>67</v>
      </c>
      <c r="C34" s="18">
        <v>22550</v>
      </c>
      <c r="D34" s="18"/>
      <c r="E34" s="12" t="s">
        <v>8</v>
      </c>
      <c r="F34" s="12" t="s">
        <v>8</v>
      </c>
      <c r="G34" s="12" t="s">
        <v>8</v>
      </c>
      <c r="H34" s="12" t="s">
        <v>8</v>
      </c>
      <c r="I34" s="12" t="s">
        <v>8</v>
      </c>
      <c r="J34" s="12" t="s">
        <v>8</v>
      </c>
      <c r="K34" s="12" t="s">
        <v>8</v>
      </c>
      <c r="L34" s="12" t="s">
        <v>9</v>
      </c>
      <c r="M34" s="12" t="s">
        <v>9</v>
      </c>
      <c r="N34" s="12" t="s">
        <v>9</v>
      </c>
      <c r="O34" s="12" t="s">
        <v>9</v>
      </c>
      <c r="P34" s="12" t="s">
        <v>9</v>
      </c>
      <c r="Q34" s="12" t="s">
        <v>8</v>
      </c>
      <c r="R34" s="12" t="s">
        <v>8</v>
      </c>
      <c r="S34" s="12" t="s">
        <v>9</v>
      </c>
      <c r="T34" s="3">
        <f>COUNTIF(E34:S34,"a")/COUNTIF(E$3:S$3,"a")*4</f>
        <v>2.3999999999999999</v>
      </c>
      <c r="U34" s="3"/>
      <c r="V34" s="12" t="s">
        <v>8</v>
      </c>
      <c r="W34" s="12" t="s">
        <v>8</v>
      </c>
      <c r="X34" s="12" t="s">
        <v>8</v>
      </c>
      <c r="Y34" s="12" t="s">
        <v>8</v>
      </c>
      <c r="Z34" s="12" t="s">
        <v>8</v>
      </c>
      <c r="AA34" s="12" t="s">
        <v>8</v>
      </c>
      <c r="AB34" s="12" t="s">
        <v>8</v>
      </c>
      <c r="AC34" s="12" t="s">
        <v>8</v>
      </c>
      <c r="AD34" s="12" t="s">
        <v>8</v>
      </c>
      <c r="AE34" s="3">
        <f>COUNTIF(V34:AD34,"a")/COUNTIF(V$3:AD$3,"a")*4</f>
        <v>4</v>
      </c>
      <c r="AF34" s="3"/>
      <c r="AG34" s="12" t="s">
        <v>8</v>
      </c>
      <c r="AH34" s="12" t="s">
        <v>8</v>
      </c>
      <c r="AI34" s="12" t="s">
        <v>8</v>
      </c>
      <c r="AJ34" s="12" t="s">
        <v>9</v>
      </c>
      <c r="AK34" s="12"/>
      <c r="AL34" s="12" t="s">
        <v>8</v>
      </c>
      <c r="AM34" s="3">
        <f>COUNTIF(AG34:AL34,"a")</f>
        <v>4</v>
      </c>
      <c r="AN34" s="3"/>
      <c r="AO34" s="12" t="s">
        <v>8</v>
      </c>
      <c r="AP34" s="12" t="s">
        <v>8</v>
      </c>
      <c r="AQ34" s="12" t="s">
        <v>8</v>
      </c>
      <c r="AR34" s="12" t="s">
        <v>8</v>
      </c>
      <c r="AS34" s="12" t="s">
        <v>8</v>
      </c>
      <c r="AT34" s="12" t="s">
        <v>8</v>
      </c>
      <c r="AU34" s="12" t="s">
        <v>8</v>
      </c>
      <c r="AV34" s="12" t="s">
        <v>8</v>
      </c>
      <c r="AW34" s="12" t="s">
        <v>8</v>
      </c>
      <c r="AX34" s="12" t="s">
        <v>8</v>
      </c>
      <c r="AY34" s="12" t="s">
        <v>8</v>
      </c>
      <c r="AZ34" s="12" t="s">
        <v>8</v>
      </c>
      <c r="BA34" s="12" t="s">
        <v>8</v>
      </c>
      <c r="BB34" s="12" t="s">
        <v>8</v>
      </c>
      <c r="BC34" s="12" t="s">
        <v>8</v>
      </c>
      <c r="BD34" s="12" t="s">
        <v>8</v>
      </c>
      <c r="BE34" s="12" t="s">
        <v>8</v>
      </c>
      <c r="BF34" s="12" t="s">
        <v>9</v>
      </c>
      <c r="BG34" s="12" t="s">
        <v>8</v>
      </c>
      <c r="BH34" s="12" t="s">
        <v>9</v>
      </c>
      <c r="BI34" s="12" t="s">
        <v>8</v>
      </c>
      <c r="BJ34" s="12" t="s">
        <v>8</v>
      </c>
      <c r="BK34" s="12" t="s">
        <v>9</v>
      </c>
      <c r="BL34" s="3">
        <f>COUNTIF(AO34:BK34,"a")/COUNTIF(AO$3:BK$3,"a")*6</f>
        <v>5.2173913043478262</v>
      </c>
      <c r="BM34" s="3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3"/>
      <c r="BZ34" s="3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3"/>
      <c r="CV34" s="3"/>
      <c r="CW34" s="12"/>
      <c r="CX34" s="12"/>
      <c r="CY34" s="12"/>
      <c r="CZ34" s="12"/>
      <c r="DA34" s="12"/>
      <c r="DB34" s="3">
        <f>-COUNTIF(CW34:DA34,"a")</f>
        <v>0</v>
      </c>
      <c r="DC34" s="3"/>
      <c r="DG34" s="4">
        <f>IF($E34="ab","ab",SUM(T34,AE34,AM34,BL34,BY34,CU34,DB34/2))</f>
        <v>15.617391304347827</v>
      </c>
      <c r="DO34" s="2"/>
      <c r="DP34" s="2"/>
      <c r="DV34" s="2"/>
      <c r="DW34" s="12"/>
      <c r="DX34" s="12"/>
      <c r="DY34" s="12"/>
      <c r="DZ34" s="12"/>
      <c r="EA34" s="3"/>
      <c r="EB34" s="3"/>
      <c r="EF34" s="4"/>
      <c r="EG34" s="4"/>
      <c r="EH34" s="4"/>
    </row>
    <row r="35" spans="1:256" ht="13.5">
      <c r="A35" s="16" t="s">
        <v>68</v>
      </c>
      <c r="B35" s="17" t="s">
        <v>69</v>
      </c>
      <c r="C35" s="18">
        <v>22570</v>
      </c>
      <c r="D35" s="18"/>
      <c r="E35" s="12" t="s">
        <v>8</v>
      </c>
      <c r="F35" s="12" t="s">
        <v>8</v>
      </c>
      <c r="G35" s="12" t="s">
        <v>8</v>
      </c>
      <c r="H35" s="12" t="s">
        <v>8</v>
      </c>
      <c r="I35" s="12" t="s">
        <v>8</v>
      </c>
      <c r="J35" s="12" t="s">
        <v>8</v>
      </c>
      <c r="K35" s="12" t="s">
        <v>9</v>
      </c>
      <c r="L35" s="12" t="s">
        <v>9</v>
      </c>
      <c r="M35" s="12" t="s">
        <v>9</v>
      </c>
      <c r="N35" s="12" t="s">
        <v>8</v>
      </c>
      <c r="O35" s="12" t="s">
        <v>8</v>
      </c>
      <c r="P35" s="12" t="s">
        <v>8</v>
      </c>
      <c r="Q35" s="12" t="s">
        <v>8</v>
      </c>
      <c r="R35" s="12"/>
      <c r="S35" s="12"/>
      <c r="T35" s="3">
        <f>COUNTIF(E35:S35,"a")/COUNTIF(E$3:S$3,"a")*4</f>
        <v>2.6666666666666665</v>
      </c>
      <c r="U35" s="3"/>
      <c r="V35" s="12" t="s">
        <v>8</v>
      </c>
      <c r="W35" s="12" t="s">
        <v>8</v>
      </c>
      <c r="X35" s="12" t="s">
        <v>8</v>
      </c>
      <c r="Y35" s="12" t="s">
        <v>8</v>
      </c>
      <c r="Z35" s="12" t="s">
        <v>8</v>
      </c>
      <c r="AA35" s="12" t="s">
        <v>8</v>
      </c>
      <c r="AB35" s="12" t="s">
        <v>9</v>
      </c>
      <c r="AC35" s="12" t="s">
        <v>9</v>
      </c>
      <c r="AD35" s="12" t="s">
        <v>9</v>
      </c>
      <c r="AE35" s="3">
        <f>COUNTIF(V35:AD35,"a")/COUNTIF(V$3:AD$3,"a")*4</f>
        <v>2.6666666666666665</v>
      </c>
      <c r="AF35" s="3"/>
      <c r="AG35" s="12" t="s">
        <v>8</v>
      </c>
      <c r="AH35" s="12" t="s">
        <v>9</v>
      </c>
      <c r="AI35" s="12" t="s">
        <v>8</v>
      </c>
      <c r="AJ35" s="12" t="s">
        <v>8</v>
      </c>
      <c r="AK35" s="12" t="s">
        <v>9</v>
      </c>
      <c r="AL35" s="12" t="s">
        <v>8</v>
      </c>
      <c r="AM35" s="3">
        <f>COUNTIF(AG35:AL35,"a")</f>
        <v>4</v>
      </c>
      <c r="AN35" s="3"/>
      <c r="AO35" s="12" t="s">
        <v>8</v>
      </c>
      <c r="AP35" s="12" t="s">
        <v>8</v>
      </c>
      <c r="AQ35" s="12" t="s">
        <v>8</v>
      </c>
      <c r="AR35" s="12" t="s">
        <v>8</v>
      </c>
      <c r="AS35" s="12"/>
      <c r="AT35" s="12"/>
      <c r="AU35" s="12"/>
      <c r="AV35" s="12" t="s">
        <v>9</v>
      </c>
      <c r="AW35" s="12" t="s">
        <v>9</v>
      </c>
      <c r="AX35" s="12" t="s">
        <v>8</v>
      </c>
      <c r="AY35" s="12" t="s">
        <v>8</v>
      </c>
      <c r="AZ35" s="12" t="s">
        <v>9</v>
      </c>
      <c r="BA35" s="12" t="s">
        <v>9</v>
      </c>
      <c r="BB35" s="12" t="s">
        <v>9</v>
      </c>
      <c r="BC35" s="12" t="s">
        <v>9</v>
      </c>
      <c r="BD35" s="12" t="s">
        <v>9</v>
      </c>
      <c r="BE35" s="12" t="s">
        <v>9</v>
      </c>
      <c r="BF35" s="12"/>
      <c r="BG35" s="12"/>
      <c r="BH35" s="12"/>
      <c r="BI35" s="12"/>
      <c r="BJ35" s="12"/>
      <c r="BK35" s="12" t="s">
        <v>8</v>
      </c>
      <c r="BL35" s="3">
        <f>COUNTIF(AO35:BK35,"a")/COUNTIF(AO$3:BK$3,"a")*6</f>
        <v>1.8260869565217392</v>
      </c>
      <c r="BM35" s="3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3"/>
      <c r="BZ35" s="3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3"/>
      <c r="CV35" s="3"/>
      <c r="CW35" s="12" t="s">
        <v>8</v>
      </c>
      <c r="CX35" s="12"/>
      <c r="CY35" s="12" t="s">
        <v>8</v>
      </c>
      <c r="CZ35" s="12"/>
      <c r="DA35" s="12" t="s">
        <v>8</v>
      </c>
      <c r="DB35" s="3">
        <f>-COUNTIF(CW35:DA35,"a")</f>
        <v>-3</v>
      </c>
      <c r="DC35" s="3"/>
      <c r="DG35" s="4">
        <f>IF($E35="ab","ab",SUM(T35,AE35,AM35,BL35,BY35,CU35,DB35/2))</f>
        <v>9.6594202898550723</v>
      </c>
      <c r="DO35" s="2"/>
      <c r="DP35" s="2"/>
      <c r="DV35" s="2"/>
      <c r="DW35" s="12"/>
      <c r="DX35" s="12"/>
      <c r="DY35" s="12"/>
      <c r="DZ35" s="12"/>
      <c r="EA35" s="3"/>
      <c r="EB35" s="3"/>
      <c r="EF35" s="4"/>
      <c r="EG35" s="4"/>
      <c r="EH35" s="4"/>
    </row>
    <row r="36" spans="1:256" ht="13.5">
      <c r="A36" s="16" t="s">
        <v>70</v>
      </c>
      <c r="B36" s="17" t="s">
        <v>71</v>
      </c>
      <c r="C36" s="18">
        <v>22610</v>
      </c>
      <c r="D36" s="18"/>
      <c r="E36" s="12" t="s">
        <v>9</v>
      </c>
      <c r="F36" s="12" t="s">
        <v>8</v>
      </c>
      <c r="G36" s="12" t="s">
        <v>8</v>
      </c>
      <c r="H36" s="12" t="s">
        <v>9</v>
      </c>
      <c r="I36" s="12" t="s">
        <v>8</v>
      </c>
      <c r="J36" s="12" t="s">
        <v>8</v>
      </c>
      <c r="K36" s="12" t="s">
        <v>9</v>
      </c>
      <c r="L36" s="12" t="s">
        <v>8</v>
      </c>
      <c r="M36" s="12" t="s">
        <v>8</v>
      </c>
      <c r="N36" s="12" t="s">
        <v>8</v>
      </c>
      <c r="O36" s="12" t="s">
        <v>8</v>
      </c>
      <c r="P36" s="12" t="s">
        <v>9</v>
      </c>
      <c r="Q36" s="12" t="s">
        <v>8</v>
      </c>
      <c r="R36" s="12"/>
      <c r="S36" s="12"/>
      <c r="T36" s="3">
        <f>COUNTIF(E36:S36,"a")/COUNTIF(E$3:S$3,"a")*4</f>
        <v>2.3999999999999999</v>
      </c>
      <c r="U36" s="3"/>
      <c r="V36" s="12" t="s">
        <v>8</v>
      </c>
      <c r="W36" s="12" t="s">
        <v>8</v>
      </c>
      <c r="X36" s="12" t="s">
        <v>8</v>
      </c>
      <c r="Y36" s="19" t="s">
        <v>8</v>
      </c>
      <c r="Z36" s="12" t="s">
        <v>8</v>
      </c>
      <c r="AA36" s="12" t="s">
        <v>8</v>
      </c>
      <c r="AB36" s="12" t="s">
        <v>9</v>
      </c>
      <c r="AC36" s="12" t="s">
        <v>8</v>
      </c>
      <c r="AD36" s="12" t="s">
        <v>9</v>
      </c>
      <c r="AE36" s="3">
        <f>COUNTIF(V36:AD36,"a")/COUNTIF(V$3:AD$3,"a")*4</f>
        <v>3.1111111111111112</v>
      </c>
      <c r="AF36" s="3"/>
      <c r="AG36" s="12" t="s">
        <v>8</v>
      </c>
      <c r="AH36" s="12" t="s">
        <v>8</v>
      </c>
      <c r="AI36" s="12" t="s">
        <v>8</v>
      </c>
      <c r="AJ36" s="12" t="s">
        <v>8</v>
      </c>
      <c r="AK36" s="12" t="s">
        <v>8</v>
      </c>
      <c r="AL36" s="12" t="s">
        <v>8</v>
      </c>
      <c r="AM36" s="3">
        <f>COUNTIF(AG36:AL36,"a")</f>
        <v>6</v>
      </c>
      <c r="AN36" s="3"/>
      <c r="AO36" s="12" t="s">
        <v>9</v>
      </c>
      <c r="AP36" s="12" t="s">
        <v>9</v>
      </c>
      <c r="AQ36" s="12" t="s">
        <v>8</v>
      </c>
      <c r="AR36" s="12" t="s">
        <v>8</v>
      </c>
      <c r="AS36" s="12" t="s">
        <v>9</v>
      </c>
      <c r="AT36" s="12" t="s">
        <v>9</v>
      </c>
      <c r="AU36" s="12" t="s">
        <v>9</v>
      </c>
      <c r="AV36" s="12" t="s">
        <v>9</v>
      </c>
      <c r="AW36" s="12" t="s">
        <v>9</v>
      </c>
      <c r="AX36" s="12" t="s">
        <v>8</v>
      </c>
      <c r="AY36" s="12" t="s">
        <v>8</v>
      </c>
      <c r="AZ36" s="12" t="s">
        <v>9</v>
      </c>
      <c r="BA36" s="12" t="s">
        <v>9</v>
      </c>
      <c r="BB36" s="12" t="s">
        <v>9</v>
      </c>
      <c r="BC36" s="12" t="s">
        <v>9</v>
      </c>
      <c r="BD36" s="12" t="s">
        <v>9</v>
      </c>
      <c r="BE36" s="12" t="s">
        <v>9</v>
      </c>
      <c r="BF36" s="12" t="s">
        <v>9</v>
      </c>
      <c r="BG36" s="12" t="s">
        <v>8</v>
      </c>
      <c r="BH36" s="12" t="s">
        <v>9</v>
      </c>
      <c r="BI36" s="12" t="s">
        <v>9</v>
      </c>
      <c r="BJ36" s="12" t="s">
        <v>9</v>
      </c>
      <c r="BK36" s="12" t="s">
        <v>8</v>
      </c>
      <c r="BL36" s="3">
        <f>COUNTIF(AO36:BK36,"a")/COUNTIF(AO$3:BK$3,"a")*6</f>
        <v>1.5652173913043477</v>
      </c>
      <c r="BM36" s="3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3"/>
      <c r="BZ36" s="3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3"/>
      <c r="CV36" s="3"/>
      <c r="CW36" s="12" t="s">
        <v>8</v>
      </c>
      <c r="CX36" s="12"/>
      <c r="CY36" s="12"/>
      <c r="CZ36" s="12"/>
      <c r="DA36" s="12"/>
      <c r="DB36" s="3">
        <f>-COUNTIF(CW36:DA36,"a")</f>
        <v>-1</v>
      </c>
      <c r="DC36" s="3"/>
      <c r="DG36" s="4">
        <f>IF($E36="ab","ab",SUM(T36,AE36,AM36,BL36,BY36,CU36,DB36/2))</f>
        <v>12.576328502415459</v>
      </c>
      <c r="DO36" s="2"/>
      <c r="DP36" s="2"/>
      <c r="DV36" s="2"/>
      <c r="DW36" s="12"/>
      <c r="DX36" s="12"/>
      <c r="DY36" s="12"/>
      <c r="DZ36" s="12"/>
      <c r="EA36" s="3"/>
      <c r="EB36" s="3"/>
      <c r="EF36" s="4"/>
      <c r="EG36" s="4"/>
      <c r="EH36" s="4"/>
    </row>
    <row r="37" spans="1:256" ht="13.5">
      <c r="A37" s="16" t="s">
        <v>72</v>
      </c>
      <c r="B37" s="17" t="s">
        <v>73</v>
      </c>
      <c r="C37" s="18">
        <v>22660</v>
      </c>
      <c r="D37" s="18"/>
      <c r="E37" s="12" t="s">
        <v>9</v>
      </c>
      <c r="F37" s="12" t="s">
        <v>8</v>
      </c>
      <c r="G37" s="12" t="s">
        <v>8</v>
      </c>
      <c r="H37" s="12" t="s">
        <v>9</v>
      </c>
      <c r="I37" s="12" t="s">
        <v>8</v>
      </c>
      <c r="J37" s="12" t="s">
        <v>8</v>
      </c>
      <c r="K37" s="12" t="s">
        <v>9</v>
      </c>
      <c r="L37" s="12" t="s">
        <v>9</v>
      </c>
      <c r="M37" s="12" t="s">
        <v>9</v>
      </c>
      <c r="N37" s="12" t="s">
        <v>8</v>
      </c>
      <c r="O37" s="12" t="s">
        <v>8</v>
      </c>
      <c r="P37" s="12" t="s">
        <v>8</v>
      </c>
      <c r="Q37" s="12" t="s">
        <v>8</v>
      </c>
      <c r="R37" s="12" t="s">
        <v>8</v>
      </c>
      <c r="S37" s="12" t="s">
        <v>8</v>
      </c>
      <c r="T37" s="3">
        <f>COUNTIF(E37:S37,"a")/COUNTIF(E$3:S$3,"a")*4</f>
        <v>2.6666666666666665</v>
      </c>
      <c r="U37" s="3"/>
      <c r="V37" s="12" t="s">
        <v>8</v>
      </c>
      <c r="W37" s="12" t="s">
        <v>8</v>
      </c>
      <c r="X37" s="12" t="s">
        <v>8</v>
      </c>
      <c r="Y37" s="12" t="s">
        <v>8</v>
      </c>
      <c r="Z37" s="12" t="s">
        <v>8</v>
      </c>
      <c r="AA37" s="12" t="s">
        <v>8</v>
      </c>
      <c r="AB37" s="12" t="s">
        <v>8</v>
      </c>
      <c r="AC37" s="12" t="s">
        <v>8</v>
      </c>
      <c r="AD37" s="12" t="s">
        <v>9</v>
      </c>
      <c r="AE37" s="3">
        <f>COUNTIF(V37:AD37,"a")/COUNTIF(V$3:AD$3,"a")*4</f>
        <v>3.5555555555555554</v>
      </c>
      <c r="AF37" s="3"/>
      <c r="AG37" s="12" t="s">
        <v>8</v>
      </c>
      <c r="AH37" s="12" t="s">
        <v>8</v>
      </c>
      <c r="AI37" s="12" t="s">
        <v>8</v>
      </c>
      <c r="AJ37" s="12" t="s">
        <v>8</v>
      </c>
      <c r="AK37" s="12" t="s">
        <v>8</v>
      </c>
      <c r="AL37" s="12" t="s">
        <v>8</v>
      </c>
      <c r="AM37" s="3">
        <f>COUNTIF(AG37:AL37,"a")</f>
        <v>6</v>
      </c>
      <c r="AN37" s="3"/>
      <c r="AO37" s="12" t="s">
        <v>8</v>
      </c>
      <c r="AP37" s="12" t="s">
        <v>8</v>
      </c>
      <c r="AQ37" s="12" t="s">
        <v>8</v>
      </c>
      <c r="AR37" s="12" t="s">
        <v>8</v>
      </c>
      <c r="AS37" s="12" t="s">
        <v>8</v>
      </c>
      <c r="AT37" s="12" t="s">
        <v>8</v>
      </c>
      <c r="AU37" s="12" t="s">
        <v>8</v>
      </c>
      <c r="AV37" s="12" t="s">
        <v>8</v>
      </c>
      <c r="AW37" s="12" t="s">
        <v>9</v>
      </c>
      <c r="AX37" s="12"/>
      <c r="AY37" s="12"/>
      <c r="AZ37" s="12" t="s">
        <v>9</v>
      </c>
      <c r="BA37" s="12"/>
      <c r="BB37" s="12"/>
      <c r="BC37" s="12"/>
      <c r="BD37" s="12"/>
      <c r="BE37" s="12"/>
      <c r="BF37" s="12" t="s">
        <v>9</v>
      </c>
      <c r="BG37" s="12" t="s">
        <v>8</v>
      </c>
      <c r="BH37" s="12"/>
      <c r="BI37" s="12" t="s">
        <v>8</v>
      </c>
      <c r="BJ37" s="12"/>
      <c r="BK37" s="12" t="s">
        <v>8</v>
      </c>
      <c r="BL37" s="3">
        <f>COUNTIF(AO37:BK37,"a")/COUNTIF(AO$3:BK$3,"a")*6</f>
        <v>2.8695652173913047</v>
      </c>
      <c r="BM37" s="3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3"/>
      <c r="BZ37" s="3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3"/>
      <c r="CV37" s="3"/>
      <c r="CW37" s="12" t="s">
        <v>8</v>
      </c>
      <c r="CX37" s="12"/>
      <c r="CY37" s="12"/>
      <c r="CZ37" s="12"/>
      <c r="DA37" s="12"/>
      <c r="DB37" s="3">
        <f>-COUNTIF(CW37:DA37,"a")</f>
        <v>-1</v>
      </c>
      <c r="DC37" s="3"/>
      <c r="DG37" s="4">
        <f>IF($E37="ab","ab",SUM(T37,AE37,AM37,BL37,BY37,CU37,DB37/2))</f>
        <v>14.591787439613526</v>
      </c>
      <c r="DO37" s="2"/>
      <c r="DP37" s="2"/>
      <c r="DV37" s="2"/>
      <c r="DW37" s="12"/>
      <c r="DX37" s="12"/>
      <c r="DY37" s="12"/>
      <c r="DZ37" s="12"/>
      <c r="EA37" s="3"/>
      <c r="EB37" s="3"/>
      <c r="EF37" s="4"/>
      <c r="EG37" s="4"/>
      <c r="EH37" s="4"/>
    </row>
    <row r="38" spans="1:256" ht="13.5">
      <c r="A38" s="16" t="s">
        <v>74</v>
      </c>
      <c r="B38" s="17" t="s">
        <v>75</v>
      </c>
      <c r="C38" s="18">
        <v>22680</v>
      </c>
      <c r="D38" s="18"/>
      <c r="E38" s="12" t="s">
        <v>9</v>
      </c>
      <c r="F38" s="12" t="s">
        <v>9</v>
      </c>
      <c r="G38" s="12" t="s">
        <v>9</v>
      </c>
      <c r="H38" s="12" t="s">
        <v>9</v>
      </c>
      <c r="I38" s="12" t="s">
        <v>9</v>
      </c>
      <c r="J38" s="12" t="s">
        <v>9</v>
      </c>
      <c r="K38" s="12" t="s">
        <v>9</v>
      </c>
      <c r="L38" s="12" t="s">
        <v>9</v>
      </c>
      <c r="M38" s="12" t="s">
        <v>9</v>
      </c>
      <c r="N38" s="12" t="s">
        <v>9</v>
      </c>
      <c r="O38" s="12" t="s">
        <v>9</v>
      </c>
      <c r="P38" s="12" t="s">
        <v>9</v>
      </c>
      <c r="Q38" s="12" t="s">
        <v>9</v>
      </c>
      <c r="R38" s="12"/>
      <c r="S38" s="12"/>
      <c r="T38" s="3">
        <f>COUNTIF(E38:S38,"a")/COUNTIF(E$3:S$3,"a")*4</f>
        <v>0</v>
      </c>
      <c r="U38" s="3"/>
      <c r="V38" s="12" t="s">
        <v>8</v>
      </c>
      <c r="W38" s="12" t="s">
        <v>8</v>
      </c>
      <c r="X38" s="12" t="s">
        <v>8</v>
      </c>
      <c r="Y38" s="12" t="s">
        <v>8</v>
      </c>
      <c r="Z38" s="12" t="s">
        <v>9</v>
      </c>
      <c r="AA38" s="12" t="s">
        <v>9</v>
      </c>
      <c r="AB38" s="12" t="s">
        <v>9</v>
      </c>
      <c r="AC38" s="12" t="s">
        <v>9</v>
      </c>
      <c r="AD38" s="12" t="s">
        <v>9</v>
      </c>
      <c r="AE38" s="3">
        <f>COUNTIF(V38:AD38,"a")/COUNTIF(V$3:AD$3,"a")*4</f>
        <v>1.7777777777777777</v>
      </c>
      <c r="AF38" s="3"/>
      <c r="AG38" s="12" t="s">
        <v>8</v>
      </c>
      <c r="AH38" s="12" t="s">
        <v>9</v>
      </c>
      <c r="AI38" s="12" t="s">
        <v>9</v>
      </c>
      <c r="AJ38" s="12" t="s">
        <v>8</v>
      </c>
      <c r="AK38" s="12" t="s">
        <v>9</v>
      </c>
      <c r="AL38" s="12" t="s">
        <v>9</v>
      </c>
      <c r="AM38" s="3">
        <f>COUNTIF(AG38:AL38,"a")</f>
        <v>2</v>
      </c>
      <c r="AN38" s="3"/>
      <c r="AO38" s="12" t="s">
        <v>9</v>
      </c>
      <c r="AP38" s="12" t="s">
        <v>8</v>
      </c>
      <c r="AQ38" s="12" t="s">
        <v>8</v>
      </c>
      <c r="AR38" s="12" t="s">
        <v>8</v>
      </c>
      <c r="AS38" s="12"/>
      <c r="AT38" s="12"/>
      <c r="AU38" s="12" t="s">
        <v>9</v>
      </c>
      <c r="AV38" s="12"/>
      <c r="AW38" s="12" t="s">
        <v>9</v>
      </c>
      <c r="AX38" s="12" t="s">
        <v>8</v>
      </c>
      <c r="AY38" s="12" t="s">
        <v>8</v>
      </c>
      <c r="AZ38" s="12" t="s">
        <v>8</v>
      </c>
      <c r="BA38" s="12" t="s">
        <v>9</v>
      </c>
      <c r="BB38" s="12" t="s">
        <v>9</v>
      </c>
      <c r="BC38" s="12" t="s">
        <v>9</v>
      </c>
      <c r="BD38" s="12" t="s">
        <v>9</v>
      </c>
      <c r="BE38" s="12" t="s">
        <v>9</v>
      </c>
      <c r="BF38" s="12"/>
      <c r="BG38" s="12"/>
      <c r="BH38" s="12"/>
      <c r="BI38" s="12"/>
      <c r="BJ38" s="12"/>
      <c r="BK38" s="12"/>
      <c r="BL38" s="3">
        <f>COUNTIF(AO38:BK38,"a")/COUNTIF(AO$3:BK$3,"a")*6</f>
        <v>1.5652173913043477</v>
      </c>
      <c r="BM38" s="3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3"/>
      <c r="BZ38" s="3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3"/>
      <c r="CV38" s="3"/>
      <c r="CW38" s="12"/>
      <c r="CX38" s="12"/>
      <c r="CY38" s="12"/>
      <c r="CZ38" s="12"/>
      <c r="DA38" s="12"/>
      <c r="DB38" s="3">
        <f>-COUNTIF(CW38:DA38,"a")</f>
        <v>0</v>
      </c>
      <c r="DC38" s="3"/>
      <c r="DG38" s="4">
        <f>IF($E38="ab","ab",SUM(T38,AE38,AM38,BL38,BY38,CU38,DB38/2))</f>
        <v>5.3429951690821254</v>
      </c>
      <c r="DO38" s="2"/>
      <c r="DP38" s="2"/>
      <c r="DV38" s="2"/>
      <c r="DW38" s="12"/>
      <c r="DX38" s="12"/>
      <c r="DY38" s="12"/>
      <c r="DZ38" s="12"/>
      <c r="EA38" s="3"/>
      <c r="EB38" s="3"/>
      <c r="EF38" s="4"/>
      <c r="EG38" s="4"/>
      <c r="EH38" s="4"/>
    </row>
    <row r="39" spans="1:256" ht="13.5">
      <c r="A39" s="16" t="s">
        <v>76</v>
      </c>
      <c r="B39" s="17" t="s">
        <v>77</v>
      </c>
      <c r="C39" s="18">
        <v>22720</v>
      </c>
      <c r="D39" s="18"/>
      <c r="E39" s="12" t="s">
        <v>9</v>
      </c>
      <c r="F39" s="12" t="s">
        <v>8</v>
      </c>
      <c r="G39" s="12" t="s">
        <v>8</v>
      </c>
      <c r="H39" s="12" t="s">
        <v>9</v>
      </c>
      <c r="I39" s="12" t="s">
        <v>8</v>
      </c>
      <c r="J39" s="12" t="s">
        <v>8</v>
      </c>
      <c r="K39" s="12" t="s">
        <v>9</v>
      </c>
      <c r="L39" s="12" t="s">
        <v>8</v>
      </c>
      <c r="M39" s="12" t="s">
        <v>8</v>
      </c>
      <c r="N39" s="12" t="s">
        <v>9</v>
      </c>
      <c r="O39" s="12" t="s">
        <v>8</v>
      </c>
      <c r="P39" s="12" t="s">
        <v>9</v>
      </c>
      <c r="Q39" s="12" t="s">
        <v>9</v>
      </c>
      <c r="R39" s="12"/>
      <c r="S39" s="12"/>
      <c r="T39" s="3">
        <f>COUNTIF(E39:S39,"a")/COUNTIF(E$3:S$3,"a")*4</f>
        <v>1.8666666666666667</v>
      </c>
      <c r="U39" s="3"/>
      <c r="V39" s="12" t="s">
        <v>8</v>
      </c>
      <c r="W39" s="12" t="s">
        <v>8</v>
      </c>
      <c r="X39" s="12" t="s">
        <v>8</v>
      </c>
      <c r="Y39" s="12" t="s">
        <v>8</v>
      </c>
      <c r="Z39" s="12" t="s">
        <v>8</v>
      </c>
      <c r="AA39" s="12" t="s">
        <v>8</v>
      </c>
      <c r="AB39" s="12" t="s">
        <v>9</v>
      </c>
      <c r="AC39" s="12" t="s">
        <v>9</v>
      </c>
      <c r="AD39" s="12" t="s">
        <v>9</v>
      </c>
      <c r="AE39" s="3">
        <f>COUNTIF(V39:AD39,"a")/COUNTIF(V$3:AD$3,"a")*4</f>
        <v>2.6666666666666665</v>
      </c>
      <c r="AF39" s="3"/>
      <c r="AG39" s="12" t="s">
        <v>8</v>
      </c>
      <c r="AH39" s="12" t="s">
        <v>9</v>
      </c>
      <c r="AI39" s="12" t="s">
        <v>9</v>
      </c>
      <c r="AJ39" s="12" t="s">
        <v>9</v>
      </c>
      <c r="AK39" s="12" t="s">
        <v>9</v>
      </c>
      <c r="AL39" s="12" t="s">
        <v>8</v>
      </c>
      <c r="AM39" s="3">
        <f>COUNTIF(AG39:AL39,"a")</f>
        <v>2</v>
      </c>
      <c r="AN39" s="3"/>
      <c r="AO39" s="12" t="s">
        <v>9</v>
      </c>
      <c r="AP39" s="12" t="s">
        <v>9</v>
      </c>
      <c r="AQ39" s="12" t="s">
        <v>8</v>
      </c>
      <c r="AR39" s="12" t="s">
        <v>9</v>
      </c>
      <c r="AS39" s="12" t="s">
        <v>8</v>
      </c>
      <c r="AT39" s="12" t="s">
        <v>8</v>
      </c>
      <c r="AU39" s="12" t="s">
        <v>8</v>
      </c>
      <c r="AV39" s="12" t="s">
        <v>8</v>
      </c>
      <c r="AW39" s="12" t="s">
        <v>9</v>
      </c>
      <c r="AX39" s="12" t="s">
        <v>8</v>
      </c>
      <c r="AY39" s="12" t="s">
        <v>8</v>
      </c>
      <c r="AZ39" s="12" t="s">
        <v>9</v>
      </c>
      <c r="BA39" s="12"/>
      <c r="BB39" s="12"/>
      <c r="BC39" s="12" t="s">
        <v>9</v>
      </c>
      <c r="BD39" s="12"/>
      <c r="BE39" s="12"/>
      <c r="BF39" s="12" t="s">
        <v>9</v>
      </c>
      <c r="BG39" s="12" t="s">
        <v>9</v>
      </c>
      <c r="BH39" s="12"/>
      <c r="BI39" s="12"/>
      <c r="BJ39" s="12"/>
      <c r="BK39" s="12"/>
      <c r="BL39" s="3">
        <f>COUNTIF(AO39:BK39,"a")/COUNTIF(AO$3:BK$3,"a")*6</f>
        <v>1.8260869565217392</v>
      </c>
      <c r="BM39" s="3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3"/>
      <c r="BZ39" s="3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3"/>
      <c r="CV39" s="3"/>
      <c r="CW39" s="12" t="s">
        <v>8</v>
      </c>
      <c r="CX39" s="12"/>
      <c r="CY39" s="12"/>
      <c r="CZ39" s="12"/>
      <c r="DA39" s="12"/>
      <c r="DB39" s="3">
        <f>-COUNTIF(CW39:DA39,"a")</f>
        <v>-1</v>
      </c>
      <c r="DC39" s="3"/>
      <c r="DG39" s="4">
        <f>IF($E39="ab","ab",SUM(T39,AE39,AM39,BL39,BY39,CU39,DB39/2))</f>
        <v>7.8594202898550725</v>
      </c>
      <c r="DO39" s="2"/>
      <c r="DP39" s="2"/>
      <c r="DV39" s="2"/>
      <c r="DW39" s="12"/>
      <c r="DX39" s="12"/>
      <c r="DY39" s="12"/>
      <c r="DZ39" s="12"/>
      <c r="EA39" s="3"/>
      <c r="EB39" s="3"/>
      <c r="EF39" s="4"/>
      <c r="EG39" s="4"/>
      <c r="EH39" s="4"/>
    </row>
    <row r="40" spans="1:256" ht="13.5">
      <c r="A40" s="16" t="s">
        <v>78</v>
      </c>
      <c r="B40" s="17" t="s">
        <v>79</v>
      </c>
      <c r="C40" s="18">
        <v>22730</v>
      </c>
      <c r="D40" s="18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3">
        <f>COUNTIF(E40:S40,"a")/COUNTIF(E$3:S$3,"a")*4</f>
        <v>0</v>
      </c>
      <c r="U40" s="3"/>
      <c r="V40" s="12"/>
      <c r="W40" s="12"/>
      <c r="X40" s="12"/>
      <c r="Y40" s="12"/>
      <c r="Z40" s="12"/>
      <c r="AA40" s="12"/>
      <c r="AB40" s="12"/>
      <c r="AC40" s="12"/>
      <c r="AD40" s="12"/>
      <c r="AE40" s="3">
        <f>COUNTIF(V40:AD40,"a")/COUNTIF(V$3:AD$3,"a")*4</f>
        <v>0</v>
      </c>
      <c r="AF40" s="3"/>
      <c r="AG40" s="12" t="s">
        <v>8</v>
      </c>
      <c r="AH40" s="12" t="s">
        <v>9</v>
      </c>
      <c r="AI40" s="12" t="s">
        <v>8</v>
      </c>
      <c r="AJ40" s="12" t="s">
        <v>8</v>
      </c>
      <c r="AK40" s="12" t="s">
        <v>8</v>
      </c>
      <c r="AL40" s="12" t="s">
        <v>8</v>
      </c>
      <c r="AM40" s="3">
        <f>COUNTIF(AG40:AL40,"a")</f>
        <v>5</v>
      </c>
      <c r="AN40" s="3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3">
        <f>COUNTIF(AO40:BK40,"a")/COUNTIF(AO$3:BK$3,"a")*6</f>
        <v>0</v>
      </c>
      <c r="BM40" s="3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3"/>
      <c r="BZ40" s="3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3"/>
      <c r="CV40" s="3"/>
      <c r="CW40" s="12"/>
      <c r="CX40" s="12"/>
      <c r="CY40" s="12"/>
      <c r="CZ40" s="12"/>
      <c r="DA40" s="12"/>
      <c r="DB40" s="3">
        <f>-COUNTIF(CW40:DA40,"a")</f>
        <v>0</v>
      </c>
      <c r="DC40" s="3"/>
      <c r="DG40" s="4">
        <f>IF($E40="ab","ab",SUM(T40,AE40,AM40,BL40,BY40,CU40,DB40/2))</f>
        <v>5</v>
      </c>
      <c r="DO40" s="2"/>
      <c r="DP40" s="2"/>
      <c r="DV40" s="2"/>
      <c r="DW40" s="12"/>
      <c r="DX40" s="12"/>
      <c r="DY40" s="12"/>
      <c r="DZ40" s="12"/>
      <c r="EA40" s="3"/>
      <c r="EB40" s="3"/>
      <c r="EF40" s="4"/>
      <c r="EG40" s="4"/>
      <c r="EH40" s="4"/>
    </row>
    <row r="41" spans="1:256" ht="13.5">
      <c r="A41" s="16" t="s">
        <v>80</v>
      </c>
      <c r="B41" s="17" t="s">
        <v>81</v>
      </c>
      <c r="C41" s="18">
        <v>22780</v>
      </c>
      <c r="D41" s="18"/>
      <c r="E41" s="12" t="s">
        <v>8</v>
      </c>
      <c r="F41" s="12" t="s">
        <v>8</v>
      </c>
      <c r="G41" s="12" t="s">
        <v>8</v>
      </c>
      <c r="H41" s="12" t="s">
        <v>8</v>
      </c>
      <c r="I41" s="12" t="s">
        <v>9</v>
      </c>
      <c r="J41" s="12" t="s">
        <v>8</v>
      </c>
      <c r="K41" s="12" t="s">
        <v>8</v>
      </c>
      <c r="L41" s="12" t="s">
        <v>8</v>
      </c>
      <c r="M41" s="12" t="s">
        <v>8</v>
      </c>
      <c r="N41" s="12" t="s">
        <v>8</v>
      </c>
      <c r="O41" s="12" t="s">
        <v>8</v>
      </c>
      <c r="P41" s="12" t="s">
        <v>8</v>
      </c>
      <c r="Q41" s="12" t="s">
        <v>8</v>
      </c>
      <c r="R41" s="12"/>
      <c r="S41" s="12"/>
      <c r="T41" s="3">
        <f>COUNTIF(E41:S41,"a")/COUNTIF(E$3:S$3,"a")*4</f>
        <v>3.2000000000000002</v>
      </c>
      <c r="U41" s="3"/>
      <c r="V41" s="12" t="s">
        <v>8</v>
      </c>
      <c r="W41" s="12" t="s">
        <v>8</v>
      </c>
      <c r="X41" s="12" t="s">
        <v>8</v>
      </c>
      <c r="Y41" s="12" t="s">
        <v>8</v>
      </c>
      <c r="Z41" s="12" t="s">
        <v>8</v>
      </c>
      <c r="AA41" s="12" t="s">
        <v>8</v>
      </c>
      <c r="AB41" s="12" t="s">
        <v>9</v>
      </c>
      <c r="AC41" s="12" t="s">
        <v>8</v>
      </c>
      <c r="AD41" s="12" t="s">
        <v>9</v>
      </c>
      <c r="AE41" s="3">
        <f>COUNTIF(V41:AD41,"a")/COUNTIF(V$3:AD$3,"a")*4</f>
        <v>3.1111111111111112</v>
      </c>
      <c r="AF41" s="3"/>
      <c r="AG41" s="12" t="s">
        <v>8</v>
      </c>
      <c r="AH41" s="12" t="s">
        <v>8</v>
      </c>
      <c r="AI41" s="12" t="s">
        <v>8</v>
      </c>
      <c r="AJ41" s="12" t="s">
        <v>8</v>
      </c>
      <c r="AK41" s="12" t="s">
        <v>8</v>
      </c>
      <c r="AL41" s="12" t="s">
        <v>9</v>
      </c>
      <c r="AM41" s="3">
        <f>COUNTIF(AG41:AL41,"a")</f>
        <v>5</v>
      </c>
      <c r="AN41" s="3"/>
      <c r="AO41" s="12" t="s">
        <v>9</v>
      </c>
      <c r="AP41" s="12" t="s">
        <v>8</v>
      </c>
      <c r="AQ41" s="12" t="s">
        <v>8</v>
      </c>
      <c r="AR41" s="12" t="s">
        <v>8</v>
      </c>
      <c r="AS41" s="12" t="inlineStr">
        <is>
          <t> a</t>
        </is>
      </c>
      <c r="AT41" s="12" t="s">
        <v>8</v>
      </c>
      <c r="AU41" s="12" t="s">
        <v>9</v>
      </c>
      <c r="AV41" s="12" t="s">
        <v>8</v>
      </c>
      <c r="AW41" s="12" t="s">
        <v>8</v>
      </c>
      <c r="AX41" s="12" t="s">
        <v>8</v>
      </c>
      <c r="AY41" s="12" t="s">
        <v>8</v>
      </c>
      <c r="AZ41" s="12" t="s">
        <v>9</v>
      </c>
      <c r="BA41" s="12" t="s">
        <v>9</v>
      </c>
      <c r="BB41" s="12" t="s">
        <v>8</v>
      </c>
      <c r="BC41" s="12" t="s">
        <v>8</v>
      </c>
      <c r="BD41" s="12" t="s">
        <v>8</v>
      </c>
      <c r="BE41" s="12" t="s">
        <v>8</v>
      </c>
      <c r="BF41" s="12"/>
      <c r="BG41" s="12"/>
      <c r="BH41" s="12" t="s">
        <v>9</v>
      </c>
      <c r="BI41" s="12"/>
      <c r="BJ41" s="12"/>
      <c r="BK41" s="12" t="s">
        <v>9</v>
      </c>
      <c r="BL41" s="3">
        <f>COUNTIF(AO41:BK41,"a")/COUNTIF(AO$3:BK$3,"a")*6</f>
        <v>3.1304347826086953</v>
      </c>
      <c r="BM41" s="3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3"/>
      <c r="BZ41" s="3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3"/>
      <c r="CV41" s="3"/>
      <c r="CW41" s="12"/>
      <c r="CX41" s="12"/>
      <c r="CY41" s="12"/>
      <c r="CZ41" s="12"/>
      <c r="DA41" s="12"/>
      <c r="DB41" s="3">
        <f>-COUNTIF(CW41:DA41,"a")</f>
        <v>0</v>
      </c>
      <c r="DC41" s="3"/>
      <c r="DG41" s="4">
        <f>IF($E41="ab","ab",SUM(T41,AE41,AM41,BL41,BY41,CU41,DB41/2))</f>
        <v>14.441545893719807</v>
      </c>
      <c r="DO41" s="2"/>
      <c r="DP41" s="2"/>
      <c r="DV41" s="2"/>
      <c r="DW41" s="12"/>
      <c r="DX41" s="12"/>
      <c r="DY41" s="12"/>
      <c r="DZ41" s="12"/>
      <c r="EA41" s="3"/>
      <c r="EB41" s="3"/>
      <c r="EF41" s="4"/>
      <c r="EG41" s="4"/>
      <c r="EH41" s="4"/>
    </row>
    <row r="42" spans="1:256" ht="13.5">
      <c r="A42" s="16" t="s">
        <v>82</v>
      </c>
      <c r="B42" s="17" t="s">
        <v>83</v>
      </c>
      <c r="C42" s="18">
        <v>22840</v>
      </c>
      <c r="D42" s="18"/>
      <c r="E42" s="12" t="s">
        <v>8</v>
      </c>
      <c r="F42" s="12" t="s">
        <v>8</v>
      </c>
      <c r="G42" s="12" t="s">
        <v>8</v>
      </c>
      <c r="H42" s="12" t="s">
        <v>8</v>
      </c>
      <c r="I42" s="12" t="s">
        <v>8</v>
      </c>
      <c r="J42" s="12" t="s">
        <v>8</v>
      </c>
      <c r="K42" s="12" t="s">
        <v>9</v>
      </c>
      <c r="L42" s="12" t="s">
        <v>9</v>
      </c>
      <c r="M42" s="12" t="s">
        <v>9</v>
      </c>
      <c r="N42" s="12" t="s">
        <v>8</v>
      </c>
      <c r="O42" s="12" t="s">
        <v>8</v>
      </c>
      <c r="P42" s="12" t="s">
        <v>8</v>
      </c>
      <c r="Q42" s="12" t="s">
        <v>8</v>
      </c>
      <c r="R42" s="12" t="s">
        <v>9</v>
      </c>
      <c r="S42" s="12" t="s">
        <v>8</v>
      </c>
      <c r="T42" s="3">
        <f>COUNTIF(E42:S42,"a")/COUNTIF(E$3:S$3,"a")*4</f>
        <v>2.9333333333333331</v>
      </c>
      <c r="U42" s="3"/>
      <c r="V42" s="12" t="s">
        <v>8</v>
      </c>
      <c r="W42" s="12" t="s">
        <v>8</v>
      </c>
      <c r="X42" s="12" t="s">
        <v>8</v>
      </c>
      <c r="Y42" s="12" t="s">
        <v>8</v>
      </c>
      <c r="Z42" s="12" t="s">
        <v>8</v>
      </c>
      <c r="AA42" s="12" t="s">
        <v>8</v>
      </c>
      <c r="AB42" s="12" t="s">
        <v>9</v>
      </c>
      <c r="AC42" s="12" t="s">
        <v>8</v>
      </c>
      <c r="AD42" s="12" t="s">
        <v>9</v>
      </c>
      <c r="AE42" s="3">
        <f>COUNTIF(V42:AD42,"a")/COUNTIF(V$3:AD$3,"a")*4</f>
        <v>3.1111111111111112</v>
      </c>
      <c r="AF42" s="3"/>
      <c r="AG42" s="12" t="s">
        <v>8</v>
      </c>
      <c r="AH42" s="12" t="s">
        <v>9</v>
      </c>
      <c r="AI42" s="12" t="s">
        <v>9</v>
      </c>
      <c r="AJ42" s="12" t="s">
        <v>9</v>
      </c>
      <c r="AK42" s="12" t="s">
        <v>9</v>
      </c>
      <c r="AL42" s="12" t="s">
        <v>8</v>
      </c>
      <c r="AM42" s="3">
        <f>COUNTIF(AG42:AL42,"a")</f>
        <v>2</v>
      </c>
      <c r="AN42" s="3"/>
      <c r="AO42" s="12" t="s">
        <v>9</v>
      </c>
      <c r="AP42" s="12" t="s">
        <v>9</v>
      </c>
      <c r="AQ42" s="12" t="s">
        <v>8</v>
      </c>
      <c r="AR42" s="12" t="s">
        <v>8</v>
      </c>
      <c r="AS42" s="12"/>
      <c r="AT42" s="12"/>
      <c r="AU42" s="12"/>
      <c r="AV42" s="12"/>
      <c r="AW42" s="12" t="s">
        <v>9</v>
      </c>
      <c r="AX42" s="12" t="s">
        <v>8</v>
      </c>
      <c r="AY42" s="12" t="s">
        <v>8</v>
      </c>
      <c r="AZ42" s="12" t="s">
        <v>9</v>
      </c>
      <c r="BA42" s="12" t="s">
        <v>9</v>
      </c>
      <c r="BB42" s="12" t="s">
        <v>9</v>
      </c>
      <c r="BC42" s="12" t="s">
        <v>9</v>
      </c>
      <c r="BD42" s="12" t="s">
        <v>9</v>
      </c>
      <c r="BE42" s="12" t="s">
        <v>9</v>
      </c>
      <c r="BF42" s="12"/>
      <c r="BG42" s="12"/>
      <c r="BH42" s="12"/>
      <c r="BI42" s="12"/>
      <c r="BJ42" s="12"/>
      <c r="BK42" s="12" t="s">
        <v>9</v>
      </c>
      <c r="BL42" s="3">
        <f>COUNTIF(AO42:BK42,"a")/COUNTIF(AO$3:BK$3,"a")*6</f>
        <v>1.0434782608695652</v>
      </c>
      <c r="BM42" s="3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3"/>
      <c r="BZ42" s="3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3"/>
      <c r="CV42" s="3"/>
      <c r="CW42" s="12"/>
      <c r="CX42" s="12"/>
      <c r="CY42" s="12"/>
      <c r="CZ42" s="12"/>
      <c r="DA42" s="12"/>
      <c r="DB42" s="3">
        <f>-COUNTIF(CW42:DA42,"a")</f>
        <v>0</v>
      </c>
      <c r="DC42" s="3"/>
      <c r="DG42" s="4">
        <f>IF($E42="ab","ab",SUM(T42,AE42,AM42,BL42,BY42,CU42,DB42/2))</f>
        <v>9.0879227053140088</v>
      </c>
      <c r="DO42" s="2"/>
      <c r="DP42" s="2"/>
      <c r="DV42" s="2"/>
      <c r="DW42" s="12"/>
      <c r="DX42" s="12"/>
      <c r="DY42" s="12"/>
      <c r="DZ42" s="12"/>
      <c r="EA42" s="3"/>
      <c r="EB42" s="3"/>
      <c r="EF42" s="4"/>
      <c r="EG42" s="4"/>
      <c r="EH42" s="4"/>
    </row>
    <row r="43" spans="1:256" ht="13.5">
      <c r="A43" s="16" t="s">
        <v>84</v>
      </c>
      <c r="B43" s="17" t="s">
        <v>85</v>
      </c>
      <c r="C43" s="18">
        <v>22900</v>
      </c>
      <c r="D43" s="18"/>
      <c r="E43" s="12" t="s">
        <v>9</v>
      </c>
      <c r="F43" s="12" t="s">
        <v>9</v>
      </c>
      <c r="G43" s="12" t="s">
        <v>9</v>
      </c>
      <c r="H43" s="12" t="s">
        <v>8</v>
      </c>
      <c r="I43" s="12" t="s">
        <v>8</v>
      </c>
      <c r="J43" s="12" t="s">
        <v>8</v>
      </c>
      <c r="K43" s="12" t="s">
        <v>8</v>
      </c>
      <c r="L43" s="12" t="s">
        <v>8</v>
      </c>
      <c r="M43" s="12" t="s">
        <v>8</v>
      </c>
      <c r="N43" s="12" t="s">
        <v>8</v>
      </c>
      <c r="O43" s="12" t="s">
        <v>8</v>
      </c>
      <c r="P43" s="12" t="s">
        <v>9</v>
      </c>
      <c r="Q43" s="12" t="s">
        <v>8</v>
      </c>
      <c r="R43" s="12" t="s">
        <v>8</v>
      </c>
      <c r="S43" s="12" t="s">
        <v>8</v>
      </c>
      <c r="T43" s="3">
        <f>COUNTIF(E43:S43,"a")/COUNTIF(E$3:S$3,"a")*4</f>
        <v>2.9333333333333331</v>
      </c>
      <c r="U43" s="3"/>
      <c r="V43" s="12" t="s">
        <v>8</v>
      </c>
      <c r="W43" s="12" t="s">
        <v>8</v>
      </c>
      <c r="X43" s="12" t="s">
        <v>8</v>
      </c>
      <c r="Y43" s="12" t="s">
        <v>8</v>
      </c>
      <c r="Z43" s="12" t="s">
        <v>8</v>
      </c>
      <c r="AA43" s="12" t="s">
        <v>8</v>
      </c>
      <c r="AB43" s="12" t="s">
        <v>9</v>
      </c>
      <c r="AC43" s="12" t="s">
        <v>8</v>
      </c>
      <c r="AD43" s="12" t="s">
        <v>9</v>
      </c>
      <c r="AE43" s="3">
        <f>COUNTIF(V43:AD43,"a")/COUNTIF(V$3:AD$3,"a")*4</f>
        <v>3.1111111111111112</v>
      </c>
      <c r="AF43" s="3"/>
      <c r="AG43" s="12" t="s">
        <v>8</v>
      </c>
      <c r="AH43" s="12" t="s">
        <v>8</v>
      </c>
      <c r="AI43" s="12" t="s">
        <v>8</v>
      </c>
      <c r="AJ43" s="12" t="s">
        <v>8</v>
      </c>
      <c r="AK43" s="12" t="s">
        <v>8</v>
      </c>
      <c r="AL43" s="12" t="s">
        <v>8</v>
      </c>
      <c r="AM43" s="3">
        <f>COUNTIF(AG43:AL43,"a")</f>
        <v>6</v>
      </c>
      <c r="AN43" s="3"/>
      <c r="AO43" s="12" t="s">
        <v>8</v>
      </c>
      <c r="AP43" s="12" t="s">
        <v>8</v>
      </c>
      <c r="AQ43" s="12" t="s">
        <v>8</v>
      </c>
      <c r="AR43" s="12" t="s">
        <v>8</v>
      </c>
      <c r="AS43" s="12" t="s">
        <v>8</v>
      </c>
      <c r="AT43" s="12" t="s">
        <v>8</v>
      </c>
      <c r="AU43" s="12" t="s">
        <v>8</v>
      </c>
      <c r="AV43" s="12" t="s">
        <v>8</v>
      </c>
      <c r="AW43" s="12" t="s">
        <v>8</v>
      </c>
      <c r="AX43" s="12" t="s">
        <v>8</v>
      </c>
      <c r="AY43" s="12" t="s">
        <v>8</v>
      </c>
      <c r="AZ43" s="12" t="s">
        <v>8</v>
      </c>
      <c r="BA43" s="12" t="s">
        <v>9</v>
      </c>
      <c r="BB43" s="12" t="s">
        <v>9</v>
      </c>
      <c r="BC43" s="12" t="s">
        <v>8</v>
      </c>
      <c r="BD43" s="12" t="s">
        <v>8</v>
      </c>
      <c r="BE43" s="12" t="s">
        <v>8</v>
      </c>
      <c r="BF43" s="12"/>
      <c r="BG43" s="12"/>
      <c r="BH43" s="12"/>
      <c r="BI43" s="12"/>
      <c r="BJ43" s="12"/>
      <c r="BK43" s="12" t="s">
        <v>9</v>
      </c>
      <c r="BL43" s="3">
        <f>COUNTIF(AO43:BK43,"a")/COUNTIF(AO$3:BK$3,"a")*6</f>
        <v>3.9130434782608696</v>
      </c>
      <c r="BM43" s="3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3"/>
      <c r="BZ43" s="3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3"/>
      <c r="CV43" s="3"/>
      <c r="CW43" s="12"/>
      <c r="CX43" s="12"/>
      <c r="CY43" s="12"/>
      <c r="CZ43" s="12"/>
      <c r="DA43" s="12"/>
      <c r="DB43" s="3">
        <f>-COUNTIF(CW43:DA43,"a")</f>
        <v>0</v>
      </c>
      <c r="DC43" s="3"/>
      <c r="DG43" s="4">
        <f>IF($E43="ab","ab",SUM(T43,AE43,AM43,BL43,BY43,CU43,DB43/2))</f>
        <v>15.957487922705313</v>
      </c>
      <c r="DO43" s="2"/>
      <c r="DP43" s="2"/>
      <c r="DV43" s="2"/>
      <c r="DW43" s="12"/>
      <c r="DX43" s="12"/>
      <c r="DY43" s="12"/>
      <c r="DZ43" s="12"/>
      <c r="EA43" s="3"/>
      <c r="EB43" s="3"/>
      <c r="EF43" s="4"/>
      <c r="EG43" s="4"/>
      <c r="EH43" s="4"/>
    </row>
    <row r="44" spans="1:256" ht="13.5">
      <c r="A44" s="16" t="s">
        <v>20</v>
      </c>
      <c r="B44" s="17" t="s">
        <v>59</v>
      </c>
      <c r="C44" s="18">
        <v>22940</v>
      </c>
      <c r="D44" s="18"/>
      <c r="E44" s="12" t="s">
        <v>9</v>
      </c>
      <c r="F44" s="12" t="s">
        <v>8</v>
      </c>
      <c r="G44" s="12" t="s">
        <v>8</v>
      </c>
      <c r="H44" s="12" t="s">
        <v>9</v>
      </c>
      <c r="I44" s="12" t="s">
        <v>8</v>
      </c>
      <c r="J44" s="12" t="s">
        <v>8</v>
      </c>
      <c r="K44" s="12"/>
      <c r="L44" s="12"/>
      <c r="M44" s="12"/>
      <c r="N44" s="12" t="s">
        <v>9</v>
      </c>
      <c r="O44" s="12" t="s">
        <v>9</v>
      </c>
      <c r="P44" s="12" t="s">
        <v>9</v>
      </c>
      <c r="Q44" s="12" t="s">
        <v>9</v>
      </c>
      <c r="R44" s="12" t="s">
        <v>8</v>
      </c>
      <c r="S44" s="12" t="s">
        <v>9</v>
      </c>
      <c r="T44" s="3">
        <f>COUNTIF(E44:S44,"a")/COUNTIF(E$3:S$3,"a")*4</f>
        <v>1.3333333333333333</v>
      </c>
      <c r="U44" s="3"/>
      <c r="V44" s="12" t="s">
        <v>8</v>
      </c>
      <c r="W44" s="12" t="s">
        <v>8</v>
      </c>
      <c r="X44" s="12" t="s">
        <v>8</v>
      </c>
      <c r="Y44" s="12" t="s">
        <v>8</v>
      </c>
      <c r="Z44" s="12"/>
      <c r="AA44" s="12"/>
      <c r="AB44" s="12" t="s">
        <v>8</v>
      </c>
      <c r="AC44" s="12" t="s">
        <v>9</v>
      </c>
      <c r="AD44" s="12" t="s">
        <v>8</v>
      </c>
      <c r="AE44" s="3">
        <f>COUNTIF(V44:AD44,"a")/COUNTIF(V$3:AD$3,"a")*4</f>
        <v>2.6666666666666665</v>
      </c>
      <c r="AF44" s="3"/>
      <c r="AG44" s="12" t="s">
        <v>8</v>
      </c>
      <c r="AH44" s="12" t="s">
        <v>8</v>
      </c>
      <c r="AI44" s="12" t="s">
        <v>8</v>
      </c>
      <c r="AJ44" s="12" t="s">
        <v>8</v>
      </c>
      <c r="AK44" s="12" t="s">
        <v>9</v>
      </c>
      <c r="AL44" s="12" t="s">
        <v>8</v>
      </c>
      <c r="AM44" s="3">
        <f>COUNTIF(AG44:AL44,"a")</f>
        <v>5</v>
      </c>
      <c r="AN44" s="3"/>
      <c r="AO44" s="12" t="s">
        <v>9</v>
      </c>
      <c r="AP44" s="12" t="s">
        <v>9</v>
      </c>
      <c r="AQ44" s="12" t="s">
        <v>9</v>
      </c>
      <c r="AR44" s="12" t="s">
        <v>9</v>
      </c>
      <c r="AS44" s="12"/>
      <c r="AT44" s="12"/>
      <c r="AU44" s="12"/>
      <c r="AV44" s="12"/>
      <c r="AW44" s="12" t="s">
        <v>9</v>
      </c>
      <c r="AX44" s="12" t="s">
        <v>8</v>
      </c>
      <c r="AY44" s="12" t="s">
        <v>8</v>
      </c>
      <c r="AZ44" s="12" t="s">
        <v>9</v>
      </c>
      <c r="BA44" s="12"/>
      <c r="BB44" s="12"/>
      <c r="BC44" s="12" t="s">
        <v>9</v>
      </c>
      <c r="BD44" s="12"/>
      <c r="BE44" s="12"/>
      <c r="BF44" s="12"/>
      <c r="BG44" s="12"/>
      <c r="BH44" s="12"/>
      <c r="BI44" s="12"/>
      <c r="BJ44" s="12"/>
      <c r="BK44" s="12" t="s">
        <v>9</v>
      </c>
      <c r="BL44" s="3">
        <f>COUNTIF(AO44:BK44,"a")/COUNTIF(AO$3:BK$3,"a")*6</f>
        <v>0.52173913043478259</v>
      </c>
      <c r="BM44" s="3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3"/>
      <c r="BZ44" s="3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3"/>
      <c r="CV44" s="3"/>
      <c r="CW44" s="12" t="s">
        <v>8</v>
      </c>
      <c r="CX44" s="12"/>
      <c r="CY44" s="12"/>
      <c r="CZ44" s="12"/>
      <c r="DA44" s="12" t="s">
        <v>8</v>
      </c>
      <c r="DB44" s="3">
        <f>-COUNTIF(CW44:DA44,"a")</f>
        <v>-2</v>
      </c>
      <c r="DC44" s="3"/>
      <c r="DG44" s="4">
        <f>IF($E44="ab","ab",SUM(T44,AE44,AM44,BL44,BY44,CU44,DB44/2))</f>
        <v>8.5217391304347831</v>
      </c>
      <c r="DO44" s="2"/>
      <c r="DP44" s="2"/>
      <c r="DV44" s="2"/>
      <c r="DW44" s="12"/>
      <c r="DX44" s="12"/>
      <c r="DY44" s="12"/>
      <c r="DZ44" s="12"/>
      <c r="EA44" s="3"/>
      <c r="EB44" s="3"/>
      <c r="EF44" s="4"/>
      <c r="EG44" s="4"/>
      <c r="EH44" s="4"/>
    </row>
    <row r="45" spans="1:256" ht="13.24">
      <c r="A45" s="16"/>
      <c r="B45" s="17"/>
      <c r="C45" s="18"/>
      <c r="D45" s="18"/>
      <c r="Q45" s="2"/>
      <c r="R45" s="2"/>
      <c r="T45" s="3"/>
      <c r="U45" s="3"/>
      <c r="AE45" s="3"/>
      <c r="AF45" s="3"/>
      <c r="AM45" s="3"/>
      <c r="AN45" s="3"/>
      <c r="BO45" s="2"/>
      <c r="BP45" s="2"/>
      <c r="BY45" s="3"/>
      <c r="BZ45" s="3"/>
      <c r="DG45" s="4"/>
      <c r="DO45" s="2"/>
      <c r="DP45" s="2"/>
      <c r="DV45" s="2"/>
      <c r="DW45" s="2"/>
      <c r="EF45" s="4"/>
      <c r="EG45" s="4"/>
      <c r="EH45" s="4"/>
    </row>
    <row r="46" spans="1:256" ht="13.24">
      <c r="A46" s="16"/>
      <c r="B46" s="17"/>
      <c r="C46" s="18"/>
      <c r="D46" s="18"/>
      <c r="Q46" s="2"/>
      <c r="R46" s="2"/>
      <c r="T46" s="3"/>
      <c r="U46" s="3"/>
      <c r="AE46" s="3"/>
      <c r="AF46" s="3"/>
      <c r="AM46" s="3"/>
      <c r="AN46" s="3"/>
      <c r="BO46" s="2"/>
      <c r="BP46" s="2"/>
      <c r="BY46" s="3"/>
      <c r="BZ46" s="3"/>
      <c r="DG46" s="4"/>
      <c r="DO46" s="2"/>
      <c r="DP46" s="2"/>
      <c r="DV46" s="2"/>
      <c r="DW46" s="2"/>
      <c r="EF46" s="4"/>
      <c r="EG46" s="4"/>
      <c r="EH46" s="4"/>
    </row>
    <row r="47" spans="1:256" ht="13.24">
      <c r="A47" s="16"/>
      <c r="B47" s="17"/>
      <c r="C47" s="18"/>
      <c r="D47" s="18"/>
      <c r="Q47" s="2"/>
      <c r="R47" s="2"/>
      <c r="T47" s="3"/>
      <c r="U47" s="3"/>
      <c r="AE47" s="3"/>
      <c r="AF47" s="3"/>
      <c r="AM47" s="3"/>
      <c r="AN47" s="3"/>
      <c r="BO47" s="2"/>
      <c r="BP47" s="2"/>
      <c r="BY47" s="3"/>
      <c r="BZ47" s="3"/>
      <c r="DG47" s="4"/>
      <c r="DO47" s="2"/>
      <c r="DP47" s="2"/>
      <c r="DV47" s="2"/>
      <c r="DW47" s="2"/>
      <c r="EF47" s="4"/>
      <c r="EG47" s="4"/>
      <c r="EH47" s="4"/>
    </row>
    <row r="48" spans="1:256" ht="13.24">
      <c r="Q48" s="2"/>
      <c r="R48" s="2"/>
      <c r="T48" s="3"/>
      <c r="U48" s="3"/>
      <c r="AE48" s="3"/>
      <c r="AF48" s="3"/>
      <c r="AM48" s="3"/>
      <c r="AN48" s="3"/>
      <c r="BO48" s="2"/>
      <c r="BP48" s="2"/>
      <c r="BY48" s="3"/>
      <c r="BZ48" s="3"/>
      <c r="DG48" s="4"/>
      <c r="DO48" s="2"/>
      <c r="DP48" s="2"/>
      <c r="DV48" s="2"/>
      <c r="DW48" s="2"/>
      <c r="EF48" s="4"/>
      <c r="EG48" s="4"/>
      <c r="EH48" s="4"/>
    </row>
    <row r="49" spans="1:256" ht="13.24">
      <c r="Q49" s="2"/>
      <c r="R49" s="2"/>
      <c r="T49" s="3"/>
      <c r="U49" s="3"/>
      <c r="AE49" s="3"/>
      <c r="AF49" s="3"/>
      <c r="AM49" s="3"/>
      <c r="AN49" s="3"/>
      <c r="BO49" s="2"/>
      <c r="BP49" s="2"/>
      <c r="BY49" s="3"/>
      <c r="BZ49" s="3"/>
      <c r="DG49" s="20">
        <f>MIN(DG11:DG44)</f>
        <v>0</v>
      </c>
      <c r="DO49" s="2"/>
      <c r="DP49" s="2"/>
      <c r="DV49" s="2"/>
      <c r="DW49" s="2"/>
      <c r="EF49" s="20"/>
      <c r="EG49" s="20"/>
      <c r="EH49" s="20"/>
    </row>
    <row r="50" spans="1:256" ht="13.24">
      <c r="Q50" s="2"/>
      <c r="R50" s="2"/>
      <c r="T50" s="3"/>
      <c r="U50" s="3"/>
      <c r="AE50" s="3"/>
      <c r="AF50" s="3"/>
      <c r="AM50" s="3"/>
      <c r="AN50" s="3"/>
      <c r="BO50" s="2"/>
      <c r="BP50" s="2"/>
      <c r="BY50" s="3"/>
      <c r="BZ50" s="3"/>
      <c r="DG50" s="20">
        <f>_xlfn.QUARTILE.INC(DG11:DG44,1)</f>
        <v>8.2629227053140095</v>
      </c>
      <c r="DO50" s="2"/>
      <c r="DP50" s="2"/>
      <c r="DV50" s="2"/>
      <c r="DW50" s="2"/>
      <c r="EF50" s="20"/>
      <c r="EG50" s="20"/>
      <c r="EH50" s="20"/>
    </row>
    <row r="51" spans="1:256" ht="13.24">
      <c r="Q51" s="2"/>
      <c r="R51" s="2"/>
      <c r="T51" s="3"/>
      <c r="U51" s="3"/>
      <c r="AE51" s="3"/>
      <c r="AF51" s="3"/>
      <c r="AM51" s="3"/>
      <c r="AN51" s="3"/>
      <c r="BO51" s="2"/>
      <c r="BP51" s="2"/>
      <c r="BY51" s="3"/>
      <c r="BZ51" s="3"/>
      <c r="DG51" s="20">
        <f>_xlfn.QUARTILE.INC(DG11:DG44,2)</f>
        <v>9.9487922705314009</v>
      </c>
      <c r="DO51" s="2"/>
      <c r="DP51" s="2"/>
      <c r="DV51" s="2"/>
      <c r="DW51" s="2"/>
      <c r="EF51" s="20"/>
      <c r="EG51" s="20"/>
      <c r="EH51" s="20"/>
    </row>
    <row r="52" spans="1:256" ht="13.24">
      <c r="Q52" s="2"/>
      <c r="R52" s="2"/>
      <c r="T52" s="3"/>
      <c r="U52" s="3"/>
      <c r="AE52" s="3"/>
      <c r="AF52" s="3"/>
      <c r="AM52" s="3"/>
      <c r="AN52" s="3"/>
      <c r="BO52" s="2"/>
      <c r="BP52" s="2"/>
      <c r="BY52" s="3"/>
      <c r="BZ52" s="3"/>
      <c r="DG52" s="20">
        <f>_xlfn.QUARTILE.INC(DG11:DG44,3)</f>
        <v>12.081884057971015</v>
      </c>
      <c r="DO52" s="2"/>
      <c r="DP52" s="2"/>
      <c r="DV52" s="2"/>
      <c r="DW52" s="2"/>
      <c r="EF52" s="20"/>
      <c r="EG52" s="20"/>
      <c r="EH52" s="20"/>
    </row>
    <row r="53" spans="1:256" ht="13.24">
      <c r="Q53" s="2"/>
      <c r="R53" s="2"/>
      <c r="T53" s="3"/>
      <c r="U53" s="3"/>
      <c r="AE53" s="3"/>
      <c r="AF53" s="3"/>
      <c r="AM53" s="3"/>
      <c r="AN53" s="3"/>
      <c r="BO53" s="2"/>
      <c r="BP53" s="2"/>
      <c r="BY53" s="3"/>
      <c r="BZ53" s="3"/>
      <c r="DG53" s="20">
        <f>MAX(DG11:DG44)</f>
        <v>18.195652173913043</v>
      </c>
      <c r="DO53" s="2"/>
      <c r="DP53" s="2"/>
      <c r="DV53" s="2"/>
      <c r="DW53" s="2"/>
      <c r="EF53" s="20"/>
      <c r="EG53" s="20"/>
      <c r="EH53" s="20"/>
    </row>
    <row r="54" spans="1:256" ht="13.24">
      <c r="Q54" s="2"/>
      <c r="R54" s="2"/>
      <c r="T54" s="3"/>
      <c r="U54" s="3"/>
      <c r="AE54" s="3"/>
      <c r="AF54" s="3"/>
      <c r="AM54" s="3"/>
      <c r="AN54" s="3"/>
      <c r="BO54" s="2"/>
      <c r="BP54" s="2"/>
      <c r="BY54" s="3"/>
      <c r="BZ54" s="3"/>
      <c r="DG54" s="20">
        <f>ROUND(AVERAGE(DG11:DG44),2)</f>
        <v>10.15</v>
      </c>
      <c r="DO54" s="2"/>
      <c r="DP54" s="2"/>
      <c r="DV54" s="2"/>
      <c r="DW54" s="2"/>
      <c r="EF54" s="20"/>
      <c r="EG54" s="20"/>
      <c r="EH54" s="20"/>
    </row>
    <row r="55" spans="1:256">
      <c r="Q55" s="2"/>
      <c r="R55" s="2"/>
      <c r="AH55" s="3"/>
      <c r="AI55" s="3"/>
      <c r="BN55" s="3"/>
      <c r="BP55" s="2"/>
      <c r="CB55" s="3"/>
      <c r="CC55" s="3"/>
      <c r="CE55" s="4"/>
      <c r="CF55" s="4"/>
      <c r="DO55" s="2"/>
      <c r="DP55" s="2"/>
      <c r="DV55" s="2"/>
      <c r="DW55" s="2"/>
    </row>
    <row r="65535" spans="1:256">
      <c r="A65535" s="21"/>
      <c r="B65535" s="21"/>
      <c r="C65535" s="21"/>
      <c r="D65535" s="21"/>
      <c r="E65535" s="21"/>
      <c r="F65535" s="21"/>
      <c r="G65535" s="21"/>
      <c r="H65535" s="21"/>
      <c r="I65535" s="21"/>
      <c r="J65535" s="21"/>
      <c r="K65535" s="21"/>
      <c r="L65535" s="21"/>
      <c r="M65535" s="21"/>
      <c r="N65535" s="21"/>
      <c r="O65535" s="21"/>
      <c r="P65535" s="21"/>
      <c r="Q65535" s="21"/>
      <c r="R65535" s="21"/>
      <c r="S65535" s="21"/>
      <c r="T65535" s="21"/>
      <c r="U65535" s="21"/>
      <c r="V65535" s="21"/>
      <c r="W65535" s="21"/>
      <c r="X65535" s="21"/>
      <c r="Y65535" s="21"/>
      <c r="Z65535" s="21"/>
      <c r="AA65535" s="21"/>
      <c r="AB65535" s="21"/>
      <c r="AC65535" s="21"/>
      <c r="AD65535" s="21"/>
      <c r="AE65535" s="21"/>
      <c r="AF65535" s="21"/>
      <c r="AG65535" s="21"/>
      <c r="AH65535" s="21"/>
      <c r="AI65535" s="21"/>
      <c r="AJ65535" s="21"/>
      <c r="AK65535" s="21"/>
      <c r="AL65535" s="21"/>
      <c r="AM65535" s="21"/>
      <c r="AN65535" s="21"/>
      <c r="AO65535" s="21"/>
      <c r="AP65535" s="21"/>
      <c r="AQ65535" s="21"/>
      <c r="AR65535" s="21"/>
      <c r="AS65535" s="21"/>
      <c r="AT65535" s="21"/>
      <c r="AU65535" s="21"/>
      <c r="AV65535" s="21"/>
      <c r="AW65535" s="21"/>
      <c r="AX65535" s="21"/>
      <c r="AY65535" s="21"/>
      <c r="AZ65535" s="21"/>
      <c r="BA65535" s="21"/>
      <c r="BB65535" s="21"/>
      <c r="BC65535" s="21"/>
      <c r="BD65535" s="21"/>
      <c r="BE65535" s="21"/>
      <c r="BF65535" s="21"/>
      <c r="BG65535" s="21"/>
      <c r="BH65535" s="21"/>
      <c r="BI65535" s="21"/>
      <c r="BJ65535" s="21"/>
      <c r="BK65535" s="21"/>
      <c r="BL65535" s="21"/>
      <c r="BM65535" s="21"/>
      <c r="BN65535" s="21"/>
      <c r="BO65535" s="21"/>
      <c r="BP65535" s="21"/>
      <c r="BQ65535" s="21"/>
      <c r="BR65535" s="21"/>
      <c r="BS65535" s="21"/>
      <c r="BT65535" s="21"/>
      <c r="BU65535" s="21"/>
      <c r="BV65535" s="21"/>
      <c r="BW65535" s="21"/>
      <c r="BX65535" s="21"/>
      <c r="BY65535" s="21"/>
      <c r="BZ65535" s="21"/>
      <c r="CA65535" s="21"/>
      <c r="CB65535" s="21"/>
      <c r="CC65535" s="21"/>
      <c r="CD65535" s="21"/>
      <c r="CE65535" s="21"/>
      <c r="CF65535" s="21"/>
      <c r="CG65535" s="21"/>
      <c r="CH65535" s="21"/>
      <c r="CI65535" s="21"/>
      <c r="CJ65535" s="21"/>
      <c r="CK65535" s="21"/>
      <c r="CL65535" s="21"/>
      <c r="CM65535" s="21"/>
      <c r="CN65535" s="21"/>
      <c r="CO65535" s="21"/>
      <c r="CP65535" s="21"/>
      <c r="CQ65535" s="21"/>
      <c r="CR65535" s="21"/>
      <c r="CS65535" s="21"/>
      <c r="CT65535" s="21"/>
      <c r="CU65535" s="21"/>
      <c r="CV65535" s="21"/>
      <c r="CW65535" s="21"/>
      <c r="CX65535" s="21"/>
      <c r="CY65535" s="21"/>
      <c r="CZ65535" s="21"/>
      <c r="DA65535" s="21"/>
      <c r="DB65535" s="21"/>
      <c r="DC65535" s="21"/>
      <c r="DD65535" s="21"/>
      <c r="DE65535" s="21"/>
      <c r="DF65535" s="21"/>
      <c r="DG65535" s="21"/>
      <c r="DH65535" s="21"/>
      <c r="DI65535" s="21"/>
      <c r="DJ65535" s="21"/>
      <c r="DK65535" s="21"/>
      <c r="DL65535" s="21"/>
      <c r="DM65535" s="21"/>
      <c r="DN65535" s="21"/>
      <c r="DO65535" s="21"/>
      <c r="DP65535" s="21"/>
      <c r="DQ65535" s="21"/>
      <c r="DR65535" s="21"/>
      <c r="DS65535" s="21"/>
      <c r="DT65535" s="21"/>
      <c r="DU65535" s="21"/>
      <c r="DV65535" s="21"/>
      <c r="DW65535" s="21"/>
      <c r="DX65535" s="21"/>
      <c r="DY65535" s="21"/>
      <c r="DZ65535" s="21"/>
      <c r="EA65535" s="21"/>
      <c r="EB65535" s="21"/>
      <c r="EC65535" s="21"/>
      <c r="ED65535" s="21"/>
      <c r="EE65535" s="21"/>
      <c r="EF65535" s="21"/>
      <c r="EG65535" s="21"/>
      <c r="EH65535" s="21"/>
      <c r="EI65535" s="21"/>
      <c r="EJ65535" s="21"/>
      <c r="EK65535" s="21"/>
      <c r="EL65535" s="21"/>
      <c r="EM65535" s="21"/>
      <c r="EN65535" s="21"/>
      <c r="EO65535" s="21"/>
      <c r="EP65535" s="21"/>
      <c r="EQ65535" s="21"/>
      <c r="ER65535" s="21"/>
      <c r="ES65535" s="21"/>
      <c r="ET65535" s="21"/>
      <c r="EU65535" s="21"/>
      <c r="EV65535" s="21"/>
      <c r="EW65535" s="21"/>
      <c r="EX65535" s="21"/>
      <c r="EY65535" s="21"/>
      <c r="EZ65535" s="21"/>
      <c r="FA65535" s="21"/>
      <c r="FB65535" s="21"/>
      <c r="FC65535" s="21"/>
      <c r="FD65535" s="21"/>
      <c r="FE65535" s="21"/>
      <c r="FF65535" s="21"/>
      <c r="FG65535" s="21"/>
      <c r="FH65535" s="21"/>
      <c r="FI65535" s="21"/>
      <c r="FJ65535" s="21"/>
      <c r="FK65535" s="21"/>
      <c r="FL65535" s="21"/>
      <c r="FM65535" s="21"/>
      <c r="FN65535" s="21"/>
      <c r="FO65535" s="21"/>
      <c r="FP65535" s="21"/>
      <c r="FQ65535" s="21"/>
      <c r="FR65535" s="21"/>
      <c r="FS65535" s="21"/>
      <c r="FT65535" s="21"/>
      <c r="FU65535" s="21"/>
      <c r="FV65535" s="21"/>
      <c r="FW65535" s="21"/>
      <c r="FX65535" s="21"/>
      <c r="FY65535" s="21"/>
      <c r="FZ65535" s="21"/>
      <c r="GA65535" s="21"/>
      <c r="GB65535" s="21"/>
      <c r="GC65535" s="21"/>
      <c r="GD65535" s="21"/>
      <c r="GE65535" s="21"/>
      <c r="GF65535" s="21"/>
      <c r="GG65535" s="21"/>
      <c r="GH65535" s="21"/>
      <c r="GI65535" s="21"/>
      <c r="GJ65535" s="21"/>
      <c r="GK65535" s="21"/>
      <c r="GL65535" s="21"/>
      <c r="GM65535" s="21"/>
      <c r="GN65535" s="21"/>
      <c r="GO65535" s="21"/>
      <c r="GP65535" s="21"/>
      <c r="GQ65535" s="21"/>
      <c r="GR65535" s="21"/>
      <c r="GS65535" s="21"/>
      <c r="GT65535" s="21"/>
      <c r="GU65535" s="21"/>
      <c r="GV65535" s="21"/>
      <c r="GW65535" s="21"/>
      <c r="GX65535" s="21"/>
      <c r="GY65535" s="21"/>
      <c r="GZ65535" s="21"/>
      <c r="HA65535" s="21"/>
      <c r="HB65535" s="21"/>
      <c r="HC65535" s="21"/>
      <c r="HD65535" s="21"/>
      <c r="HE65535" s="21"/>
      <c r="HF65535" s="21"/>
      <c r="HG65535" s="21"/>
      <c r="HH65535" s="21"/>
      <c r="HI65535" s="21"/>
      <c r="HJ65535" s="21"/>
      <c r="HK65535" s="21"/>
      <c r="HL65535" s="21"/>
      <c r="HM65535" s="21"/>
      <c r="HN65535" s="21"/>
      <c r="HO65535" s="21"/>
      <c r="HP65535" s="21"/>
      <c r="HQ65535" s="21"/>
      <c r="HR65535" s="21"/>
      <c r="HS65535" s="21"/>
      <c r="HT65535" s="21"/>
      <c r="HU65535" s="21"/>
      <c r="HV65535" s="21"/>
      <c r="HW65535" s="21"/>
      <c r="HX65535" s="21"/>
      <c r="HY65535" s="21"/>
      <c r="HZ65535" s="21"/>
      <c r="IA65535" s="21"/>
      <c r="IB65535" s="21"/>
      <c r="IC65535" s="21"/>
      <c r="ID65535" s="21"/>
      <c r="IE65535" s="21"/>
      <c r="IF65535" s="21"/>
      <c r="IG65535" s="21"/>
      <c r="IH65535" s="21"/>
      <c r="II65535" s="21"/>
      <c r="IJ65535" s="21"/>
      <c r="IK65535" s="21"/>
      <c r="IL65535" s="21"/>
      <c r="IM65535" s="21"/>
      <c r="IN65535" s="21"/>
      <c r="IO65535" s="21"/>
      <c r="IP65535" s="21"/>
      <c r="IQ65535" s="21"/>
      <c r="IR65535" s="21"/>
      <c r="IS65535" s="21"/>
      <c r="IT65535" s="21"/>
      <c r="IU65535" s="21"/>
      <c r="IV65535" s="21"/>
    </row>
    <row r="65536" spans="1:256">
      <c r="A65536" s="21"/>
      <c r="B65536" s="21"/>
      <c r="C65536" s="21"/>
      <c r="D65536" s="21"/>
      <c r="E65536" s="21"/>
      <c r="F65536" s="21"/>
      <c r="G65536" s="21"/>
      <c r="H65536" s="21"/>
      <c r="I65536" s="21"/>
      <c r="J65536" s="21"/>
      <c r="K65536" s="21"/>
      <c r="L65536" s="21"/>
      <c r="M65536" s="21"/>
      <c r="N65536" s="21"/>
      <c r="O65536" s="21"/>
      <c r="P65536" s="21"/>
      <c r="Q65536" s="21"/>
      <c r="R65536" s="21"/>
      <c r="S65536" s="21"/>
      <c r="T65536" s="21"/>
      <c r="U65536" s="21"/>
      <c r="V65536" s="21"/>
      <c r="W65536" s="21"/>
      <c r="X65536" s="21"/>
      <c r="Y65536" s="21"/>
      <c r="Z65536" s="21"/>
      <c r="AA65536" s="21"/>
      <c r="AB65536" s="21"/>
      <c r="AC65536" s="21"/>
      <c r="AD65536" s="21"/>
      <c r="AE65536" s="21"/>
      <c r="AF65536" s="21"/>
      <c r="AG65536" s="21"/>
      <c r="AH65536" s="21"/>
      <c r="AI65536" s="21"/>
      <c r="AJ65536" s="21"/>
      <c r="AK65536" s="21"/>
      <c r="AL65536" s="21"/>
      <c r="AM65536" s="21"/>
      <c r="AN65536" s="21"/>
      <c r="AO65536" s="21"/>
      <c r="AP65536" s="21"/>
      <c r="AQ65536" s="21"/>
      <c r="AR65536" s="21"/>
      <c r="AS65536" s="21"/>
      <c r="AT65536" s="21"/>
      <c r="AU65536" s="21"/>
      <c r="AV65536" s="21"/>
      <c r="AW65536" s="21"/>
      <c r="AX65536" s="21"/>
      <c r="AY65536" s="21"/>
      <c r="AZ65536" s="21"/>
      <c r="BA65536" s="21"/>
      <c r="BB65536" s="21"/>
      <c r="BC65536" s="21"/>
      <c r="BD65536" s="21"/>
      <c r="BE65536" s="21"/>
      <c r="BF65536" s="21"/>
      <c r="BG65536" s="21"/>
      <c r="BH65536" s="21"/>
      <c r="BI65536" s="21"/>
      <c r="BJ65536" s="21"/>
      <c r="BK65536" s="21"/>
      <c r="BL65536" s="21"/>
      <c r="BM65536" s="21"/>
      <c r="BN65536" s="21"/>
      <c r="BO65536" s="21"/>
      <c r="BP65536" s="21"/>
      <c r="BQ65536" s="21"/>
      <c r="BR65536" s="21"/>
      <c r="BS65536" s="21"/>
      <c r="BT65536" s="21"/>
      <c r="BU65536" s="21"/>
      <c r="BV65536" s="21"/>
      <c r="BW65536" s="21"/>
      <c r="BX65536" s="21"/>
      <c r="BY65536" s="21"/>
      <c r="BZ65536" s="21"/>
      <c r="CA65536" s="21"/>
      <c r="CB65536" s="21"/>
      <c r="CC65536" s="21"/>
      <c r="CD65536" s="21"/>
      <c r="CE65536" s="21"/>
      <c r="CF65536" s="21"/>
      <c r="CG65536" s="21"/>
      <c r="CH65536" s="21"/>
      <c r="CI65536" s="21"/>
      <c r="CJ65536" s="21"/>
      <c r="CK65536" s="21"/>
      <c r="CL65536" s="21"/>
      <c r="CM65536" s="21"/>
      <c r="CN65536" s="21"/>
      <c r="CO65536" s="21"/>
      <c r="CP65536" s="21"/>
      <c r="CQ65536" s="21"/>
      <c r="CR65536" s="21"/>
      <c r="CS65536" s="21"/>
      <c r="CT65536" s="21"/>
      <c r="CU65536" s="21"/>
      <c r="CV65536" s="21"/>
      <c r="CW65536" s="21"/>
      <c r="CX65536" s="21"/>
      <c r="CY65536" s="21"/>
      <c r="CZ65536" s="21"/>
      <c r="DA65536" s="21"/>
      <c r="DB65536" s="21"/>
      <c r="DC65536" s="21"/>
      <c r="DD65536" s="21"/>
      <c r="DE65536" s="21"/>
      <c r="DF65536" s="21"/>
      <c r="DG65536" s="21"/>
      <c r="DH65536" s="21"/>
      <c r="DI65536" s="21"/>
      <c r="DJ65536" s="21"/>
      <c r="DK65536" s="21"/>
      <c r="DL65536" s="21"/>
      <c r="DM65536" s="21"/>
      <c r="DN65536" s="21"/>
      <c r="DO65536" s="21"/>
      <c r="DP65536" s="21"/>
      <c r="DQ65536" s="21"/>
      <c r="DR65536" s="21"/>
      <c r="DS65536" s="21"/>
      <c r="DT65536" s="21"/>
      <c r="DU65536" s="21"/>
      <c r="DV65536" s="21"/>
      <c r="DW65536" s="21"/>
      <c r="DX65536" s="21"/>
      <c r="DY65536" s="21"/>
      <c r="DZ65536" s="21"/>
      <c r="EA65536" s="21"/>
      <c r="EB65536" s="21"/>
      <c r="EC65536" s="21"/>
      <c r="ED65536" s="21"/>
      <c r="EE65536" s="21"/>
      <c r="EF65536" s="21"/>
      <c r="EG65536" s="21"/>
      <c r="EH65536" s="21"/>
      <c r="EI65536" s="21"/>
      <c r="EJ65536" s="21"/>
      <c r="EK65536" s="21"/>
      <c r="EL65536" s="21"/>
      <c r="EM65536" s="21"/>
      <c r="EN65536" s="21"/>
      <c r="EO65536" s="21"/>
      <c r="EP65536" s="21"/>
      <c r="EQ65536" s="21"/>
      <c r="ER65536" s="21"/>
      <c r="ES65536" s="21"/>
      <c r="ET65536" s="21"/>
      <c r="EU65536" s="21"/>
      <c r="EV65536" s="21"/>
      <c r="EW65536" s="21"/>
      <c r="EX65536" s="21"/>
      <c r="EY65536" s="21"/>
      <c r="EZ65536" s="21"/>
      <c r="FA65536" s="21"/>
      <c r="FB65536" s="21"/>
      <c r="FC65536" s="21"/>
      <c r="FD65536" s="21"/>
      <c r="FE65536" s="21"/>
      <c r="FF65536" s="21"/>
      <c r="FG65536" s="21"/>
      <c r="FH65536" s="21"/>
      <c r="FI65536" s="21"/>
      <c r="FJ65536" s="21"/>
      <c r="FK65536" s="21"/>
      <c r="FL65536" s="21"/>
      <c r="FM65536" s="21"/>
      <c r="FN65536" s="21"/>
      <c r="FO65536" s="21"/>
      <c r="FP65536" s="21"/>
      <c r="FQ65536" s="21"/>
      <c r="FR65536" s="21"/>
      <c r="FS65536" s="21"/>
      <c r="FT65536" s="21"/>
      <c r="FU65536" s="21"/>
      <c r="FV65536" s="21"/>
      <c r="FW65536" s="21"/>
      <c r="FX65536" s="21"/>
      <c r="FY65536" s="21"/>
      <c r="FZ65536" s="21"/>
      <c r="GA65536" s="21"/>
      <c r="GB65536" s="21"/>
      <c r="GC65536" s="21"/>
      <c r="GD65536" s="21"/>
      <c r="GE65536" s="21"/>
      <c r="GF65536" s="21"/>
      <c r="GG65536" s="21"/>
      <c r="GH65536" s="21"/>
      <c r="GI65536" s="21"/>
      <c r="GJ65536" s="21"/>
      <c r="GK65536" s="21"/>
      <c r="GL65536" s="21"/>
      <c r="GM65536" s="21"/>
      <c r="GN65536" s="21"/>
      <c r="GO65536" s="21"/>
      <c r="GP65536" s="21"/>
      <c r="GQ65536" s="21"/>
      <c r="GR65536" s="21"/>
      <c r="GS65536" s="21"/>
      <c r="GT65536" s="21"/>
      <c r="GU65536" s="21"/>
      <c r="GV65536" s="21"/>
      <c r="GW65536" s="21"/>
      <c r="GX65536" s="21"/>
      <c r="GY65536" s="21"/>
      <c r="GZ65536" s="21"/>
      <c r="HA65536" s="21"/>
      <c r="HB65536" s="21"/>
      <c r="HC65536" s="21"/>
      <c r="HD65536" s="21"/>
      <c r="HE65536" s="21"/>
      <c r="HF65536" s="21"/>
      <c r="HG65536" s="21"/>
      <c r="HH65536" s="21"/>
      <c r="HI65536" s="21"/>
      <c r="HJ65536" s="21"/>
      <c r="HK65536" s="21"/>
      <c r="HL65536" s="21"/>
      <c r="HM65536" s="21"/>
      <c r="HN65536" s="21"/>
      <c r="HO65536" s="21"/>
      <c r="HP65536" s="21"/>
      <c r="HQ65536" s="21"/>
      <c r="HR65536" s="21"/>
      <c r="HS65536" s="21"/>
      <c r="HT65536" s="21"/>
      <c r="HU65536" s="21"/>
      <c r="HV65536" s="21"/>
      <c r="HW65536" s="21"/>
      <c r="HX65536" s="21"/>
      <c r="HY65536" s="21"/>
      <c r="HZ65536" s="21"/>
      <c r="IA65536" s="21"/>
      <c r="IB65536" s="21"/>
      <c r="IC65536" s="21"/>
      <c r="ID65536" s="21"/>
      <c r="IE65536" s="21"/>
      <c r="IF65536" s="21"/>
      <c r="IG65536" s="21"/>
      <c r="IH65536" s="21"/>
      <c r="II65536" s="21"/>
      <c r="IJ65536" s="21"/>
      <c r="IK65536" s="21"/>
      <c r="IL65536" s="21"/>
      <c r="IM65536" s="21"/>
      <c r="IN65536" s="21"/>
      <c r="IO65536" s="21"/>
      <c r="IP65536" s="21"/>
      <c r="IQ65536" s="21"/>
      <c r="IR65536" s="21"/>
      <c r="IS65536" s="21"/>
      <c r="IT65536" s="21"/>
      <c r="IU65536" s="21"/>
      <c r="IV65536" s="21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1.1244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2023-02-27T03:27:21Z</dcterms:modified>
  <dcterms:created xsi:type="dcterms:W3CDTF">2015-08-17T17:04:16Z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