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2800" windowHeight="7430"/>
  </bookViews>
  <sheets>
    <sheet name="DS4_2022_12_10" sheetId="1" r:id="rId1"/>
  </sheets>
  <definedNames>
    <definedName name="_xlnm.Print_Area" localSheetId="0">#REF!</definedName>
    <definedName name="_xlnm.Sheet_Title" localSheetId="0">"DS4_2022_12_10"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<sst xmlns="http://schemas.openxmlformats.org/spreadsheetml/2006/main" uniqueCount="5" count="5">
  <si>
    <t>a</t>
  </si>
  <si>
    <t>z</t>
  </si>
  <si>
    <t>Réponse numérique</t>
  </si>
  <si>
    <t>Réponse</t>
  </si>
  <si>
    <t>c</t>
  </si>
</sst>
</file>

<file path=xl/styles.xml><?xml version="1.0" encoding="utf-8"?>
<styleSheet xmlns="http://schemas.openxmlformats.org/spreadsheetml/2006/main">
  <fonts count="2">
    <font>
      <b val="0"/>
      <i val="0"/>
      <u val="none"/>
      <color rgb="FF000000"/>
      <name val="Sans"/>
      <vertAlign val="baseline"/>
      <sz val="10"/>
      <strike val="0"/>
    </font>
    <font>
      <b val="0"/>
      <i val="0"/>
      <u val="none"/>
      <color rgb="FFFFFFFF"/>
      <name val="Sans"/>
      <vertAlign val="baseline"/>
      <sz val="10"/>
      <strike val="0"/>
    </font>
  </fonts>
  <fills count="7">
    <fill>
      <patternFill patternType="none"/>
    </fill>
    <fill>
      <patternFill patternType="gray125"/>
    </fill>
    <fill>
      <patternFill patternType="solid">
        <fgColor rgb="FFFF66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9CC00"/>
        <bgColor rgb="FF000000"/>
      </patternFill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16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center" vertical="bottom" wrapText="0" shrinkToFit="0" textRotation="0" indent="0"/>
    </xf>
    <xf applyAlignment="1" applyBorder="1" applyFont="1" applyFill="1" applyNumberFormat="1" fontId="0" fillId="2" borderId="0" numFmtId="0" xfId="0">
      <alignment horizontal="center" vertical="bottom" wrapText="0" shrinkToFit="0" textRotation="0" indent="0"/>
    </xf>
    <xf applyAlignment="1" applyBorder="1" applyFont="1" applyFill="1" applyNumberFormat="1" fontId="0" fillId="3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1" fillId="4" borderId="0" numFmtId="0" xfId="0">
      <alignment horizontal="center" vertical="bottom" wrapText="0" shrinkToFit="0" textRotation="0" indent="0"/>
    </xf>
    <xf applyAlignment="1" applyBorder="1" applyFont="1" applyFill="1" applyNumberFormat="1" fontId="1" fillId="2" borderId="0" numFmtId="0" xfId="0">
      <alignment horizontal="center" vertical="bottom" wrapText="0" shrinkToFit="0" textRotation="0" indent="0"/>
    </xf>
    <xf applyAlignment="1" applyBorder="1" applyFont="1" applyFill="1" applyNumberFormat="1" fontId="1" fillId="3" borderId="0" numFmtId="0" xfId="0">
      <alignment horizontal="center" vertical="bottom" wrapText="0" shrinkToFit="0" textRotation="0" indent="0"/>
    </xf>
    <xf applyAlignment="1" applyBorder="1" applyFont="1" applyFill="1" applyNumberFormat="1" fontId="0" fillId="5" borderId="0" numFmtId="0" xfId="0">
      <alignment horizontal="center" vertical="bottom" wrapText="0" shrinkToFit="0" textRotation="0" indent="0"/>
    </xf>
    <xf applyAlignment="1" applyBorder="1" applyFont="1" applyFill="1" applyNumberFormat="1" fontId="0" fillId="6" borderId="0" numFmtId="0" xfId="0">
      <alignment horizontal="center" vertical="bottom" wrapText="0" shrinkToFit="0" textRotation="0" indent="0"/>
    </xf>
    <xf applyAlignment="1" applyBorder="1" applyFont="1" applyFill="1" applyNumberFormat="1" fontId="0" fillId="0" borderId="0" numFmtId="0" xfId="0">
      <alignment horizontal="left" vertical="top" wrapText="1" shrinkToFit="0" textRotation="0" indent="0"/>
    </xf>
    <xf applyAlignment="1" applyBorder="1" applyFont="1" applyFill="1" applyNumberFormat="1" fontId="0" fillId="2" borderId="0" numFmtId="0" xfId="0">
      <alignment horizontal="left" vertical="top" wrapText="1" shrinkToFit="0" textRotation="0" indent="0"/>
    </xf>
    <xf applyAlignment="1" applyBorder="1" applyFont="1" applyFill="1" applyNumberFormat="1" fontId="0" fillId="2" borderId="0" numFmtId="0" xfId="0">
      <alignment horizontal="center" vertical="bottom" wrapText="1" shrinkToFit="0" textRotation="0" indent="0"/>
    </xf>
    <xf applyAlignment="1" applyBorder="1" applyFont="1" applyFill="1" applyNumberFormat="1" fontId="0" fillId="0" borderId="0" numFmtId="0" xfId="0">
      <alignment horizontal="left" vertical="center" wrapText="1" shrinkToFit="0" textRotation="0" indent="0"/>
    </xf>
    <xf applyAlignment="1" applyBorder="1" applyFont="1" applyFill="1" applyNumberFormat="1" fontId="0" fillId="6" borderId="0" numFmtId="0" xfId="0">
      <alignment horizontal="centerContinuous" vertical="bottom" wrapText="0" shrinkToFit="0" textRotation="0" indent="0"/>
    </xf>
    <xf applyAlignment="1" applyBorder="1" applyFont="1" applyFill="1" applyNumberFormat="1" fontId="0" fillId="5" borderId="0" numFmtId="0" xfId="0">
      <alignment horizontal="center" vertical="center" wrapText="1" shrinkToFit="0" textRotation="0" indent="0"/>
    </xf>
  </cellXfs>
</styleSheet>
</file>

<file path=xl/_rels/workbook.xml.rels><?xml version="1.0" encoding="UTF-8"?>
<Relationships xmlns="http://schemas.openxmlformats.org/package/2006/relationships">
  <Relationship Id="rId3" Type="http://schemas.openxmlformats.org/officeDocument/2006/relationships/styles" Target="styles.xml"/>
  <Relationship Id="rId2" Type="http://schemas.openxmlformats.org/officeDocument/2006/relationships/sharedStrings" Target="sharedStrings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FX65536"/>
  <sheetViews>
    <sheetView workbookViewId="0" zoomScale="140" tabSelected="1">
      <pane xSplit="1" ySplit="4" topLeftCell="E19" activePane="bottomRight" state="frozen"/>
      <selection pane="bottomRight" activeCell="A1" sqref="A1:B65536"/>
    </sheetView>
  </sheetViews>
  <sheetFormatPr defaultRowHeight="12.32"/>
  <cols>
    <col min="1" max="1" style="1" width="9.142307692307693" bestFit="1" customWidth="1"/>
    <col min="2" max="2" style="1" width="9.075645032051282"/>
    <col min="3" max="3" style="1" width="9.142307692307693" bestFit="1" customWidth="1"/>
    <col min="4" max="12" style="1" width="9.075645032051282"/>
    <col min="13" max="14" style="1" width="9.081358974358976"/>
    <col min="15" max="15" style="1" width="9.075645032051282"/>
    <col min="16" max="16" style="1" width="9.081358974358976"/>
    <col min="17" max="17" style="1" width="9.075645032051282"/>
    <col min="18" max="20" style="1" width="9.142307692307693" bestFit="1" customWidth="1"/>
    <col min="21" max="27" style="1" width="9.075645032051282"/>
    <col min="28" max="30" style="1" width="9.142307692307693" bestFit="1" customWidth="1"/>
    <col min="31" max="34" style="1" width="9.075645032051282"/>
    <col min="35" max="36" style="2" width="9.075645032051282"/>
    <col min="37" max="40" style="1" width="9.075645032051282"/>
    <col min="41" max="41" style="1" width="9.285156250000002" customWidth="1"/>
    <col min="42" max="45" style="1" width="9.075645032051282"/>
    <col min="46" max="60" style="1" width="9.081358974358976"/>
    <col min="61" max="81" style="1" width="9.075645032051282"/>
    <col min="82" max="83" style="2" width="9.075645032051282"/>
    <col min="84" max="95" style="1" width="9.075645032051282"/>
    <col min="96" max="97" style="2" width="9.081358974358976"/>
    <col min="98" max="98" style="1" width="9.081358974358976"/>
    <col min="99" max="99" style="3" width="9.285156250000002" customWidth="1"/>
    <col min="100" max="100" style="3" width="9.075645032051282"/>
    <col min="101" max="101" style="1" width="9.081358974358976"/>
    <col min="102" max="102" style="1" width="9.047075320512821" bestFit="1" customWidth="1"/>
    <col min="103" max="106" style="1" width="9.081358974358976"/>
    <col min="107" max="108" style="1" width="9.075645032051282"/>
    <col min="109" max="109" style="1" width="8.978508012820514" customWidth="1"/>
    <col min="110" max="180" style="1" width="9.081358974358976"/>
    <col min="181" max="254" style="4" width="9.081358974358976"/>
    <col min="255" max="256" style="0" width="9.081358974358976"/>
  </cols>
  <sheetData>
    <row r="1" spans="1:180" customHeight="1" ht="13.5">
      <c r="A1" s="5" t="inlineStr">
        <is>
          <t>identidiant wims</t>
        </is>
      </c>
      <c r="B1" s="5" t="inlineStr">
        <is>
          <t>classe</t>
        </is>
      </c>
      <c r="C1" s="5" t="inlineStr">
        <is>
          <t>Exercice 1</t>
        </is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5" t="inlineStr">
        <is>
          <t>Exercice 2</t>
        </is>
      </c>
      <c r="U1" s="5"/>
      <c r="V1" s="5"/>
      <c r="W1" s="5"/>
      <c r="X1" s="5"/>
      <c r="Y1" s="5"/>
      <c r="Z1" s="5"/>
      <c r="AA1" s="5"/>
      <c r="AB1" s="5"/>
      <c r="AC1" s="6"/>
      <c r="AD1" s="6"/>
      <c r="AE1" s="5" t="inlineStr">
        <is>
          <t>Exercice 3</t>
        </is>
      </c>
      <c r="AF1" s="5"/>
      <c r="AG1" s="5"/>
      <c r="AH1" s="5"/>
      <c r="AI1" s="5"/>
      <c r="AJ1" s="5"/>
      <c r="AK1" s="6"/>
      <c r="AL1" s="6"/>
      <c r="AM1" s="5" t="inlineStr">
        <is>
          <t>Exercice 4</t>
        </is>
      </c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6"/>
      <c r="BK1" s="6"/>
      <c r="BL1" s="5" t="inlineStr">
        <is>
          <t>Exercice 5.</t>
        </is>
      </c>
      <c r="BM1" s="5"/>
      <c r="BN1" s="5"/>
      <c r="BO1" s="5"/>
      <c r="BP1" s="5"/>
      <c r="BQ1" s="5"/>
      <c r="BR1" s="5"/>
      <c r="BS1" s="5"/>
      <c r="BT1" s="5"/>
      <c r="BU1" s="5"/>
      <c r="BV1" s="5"/>
      <c r="BW1" s="6"/>
      <c r="BX1" s="6"/>
      <c r="BY1" s="5" t="inlineStr">
        <is>
          <t>Exercice 6</t>
        </is>
      </c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6"/>
      <c r="CT1" s="6"/>
      <c r="CU1" s="5"/>
      <c r="CV1" s="5"/>
      <c r="CW1" s="5"/>
      <c r="CX1" s="5"/>
      <c r="CY1" s="5"/>
      <c r="CZ1" s="6"/>
      <c r="DA1" s="6"/>
      <c r="DB1" s="5"/>
      <c r="DC1" s="5"/>
      <c r="DD1" s="5"/>
      <c r="DE1" s="7" t="inlineStr">
        <is>
          <t>Points</t>
        </is>
      </c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</row>
    <row r="2" spans="1:180" customHeight="1" ht="13.5">
      <c r="A2" s="8"/>
      <c r="B2" s="8"/>
      <c r="C2" s="8" t="inlineStr">
        <is>
          <t>1)a</t>
        </is>
      </c>
      <c r="D2" s="8"/>
      <c r="E2" s="8"/>
      <c r="F2" s="8"/>
      <c r="G2" s="8"/>
      <c r="H2" s="8"/>
      <c r="I2" s="8" t="inlineStr">
        <is>
          <t>1)b</t>
        </is>
      </c>
      <c r="J2" s="8"/>
      <c r="K2" s="8"/>
      <c r="L2" s="8" t="inlineStr">
        <is>
          <t>2)a</t>
        </is>
      </c>
      <c r="M2" s="8"/>
      <c r="N2" s="8"/>
      <c r="O2" s="8"/>
      <c r="P2" s="8" t="inlineStr">
        <is>
          <t>2)b</t>
        </is>
      </c>
      <c r="Q2" s="8"/>
      <c r="R2" s="2"/>
      <c r="S2" s="2"/>
      <c r="T2" s="8">
        <v>1</v>
      </c>
      <c r="U2" s="8"/>
      <c r="V2" s="8">
        <v>2</v>
      </c>
      <c r="W2" s="8"/>
      <c r="X2" s="8">
        <v>3</v>
      </c>
      <c r="Y2" s="8"/>
      <c r="Z2" s="8">
        <v>4</v>
      </c>
      <c r="AA2" s="8"/>
      <c r="AB2" s="8"/>
      <c r="AC2" s="2"/>
      <c r="AD2" s="2"/>
      <c r="AE2" s="8">
        <v>1</v>
      </c>
      <c r="AF2" s="8">
        <v>2</v>
      </c>
      <c r="AG2" s="8">
        <v>3</v>
      </c>
      <c r="AH2" s="8">
        <v>4</v>
      </c>
      <c r="AI2" s="8">
        <v>5</v>
      </c>
      <c r="AJ2" s="8">
        <v>6</v>
      </c>
      <c r="AK2" s="2"/>
      <c r="AL2" s="2"/>
      <c r="AM2" s="8" t="inlineStr">
        <is>
          <t>A1</t>
        </is>
      </c>
      <c r="AN2" s="8"/>
      <c r="AO2" s="8"/>
      <c r="AP2" s="8"/>
      <c r="AQ2" s="8" t="inlineStr">
        <is>
          <t>A2</t>
        </is>
      </c>
      <c r="AR2" s="8"/>
      <c r="AS2" s="8"/>
      <c r="AT2" s="8"/>
      <c r="AU2" s="8" t="inlineStr">
        <is>
          <t>A3a</t>
        </is>
      </c>
      <c r="AV2" s="8"/>
      <c r="AW2" s="8"/>
      <c r="AX2" s="8" t="inlineStr">
        <is>
          <t>A3b</t>
        </is>
      </c>
      <c r="AY2" s="8"/>
      <c r="AZ2" s="8"/>
      <c r="BA2" s="8"/>
      <c r="BB2" s="8" t="inlineStr">
        <is>
          <t>A4</t>
        </is>
      </c>
      <c r="BC2" s="8"/>
      <c r="BD2" s="8" t="inlineStr">
        <is>
          <t>B</t>
        </is>
      </c>
      <c r="BE2" s="8"/>
      <c r="BF2" s="8"/>
      <c r="BG2" s="8"/>
      <c r="BH2" s="8"/>
      <c r="BI2" s="8"/>
      <c r="BJ2" s="2"/>
      <c r="BK2" s="2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2"/>
      <c r="BX2" s="2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T2" s="2"/>
      <c r="CU2" s="8"/>
      <c r="CV2" s="8"/>
      <c r="CW2" s="8"/>
      <c r="CX2" s="8"/>
      <c r="CY2" s="8"/>
      <c r="CZ2" s="2"/>
      <c r="DA2" s="2"/>
      <c r="DB2" s="8"/>
      <c r="DC2" s="8"/>
      <c r="DD2" s="8"/>
      <c r="DE2" s="3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</row>
    <row r="3" spans="1:180" customHeight="1" ht="13.5">
      <c r="A3" s="9"/>
      <c r="B3" s="9"/>
      <c r="C3" s="9" t="s">
        <v>0</v>
      </c>
      <c r="D3" s="9" t="s">
        <v>0</v>
      </c>
      <c r="E3" s="9" t="s">
        <v>0</v>
      </c>
      <c r="F3" s="9" t="s">
        <v>0</v>
      </c>
      <c r="G3" s="9" t="s">
        <v>0</v>
      </c>
      <c r="H3" s="9" t="s">
        <v>0</v>
      </c>
      <c r="I3" s="9" t="s">
        <v>0</v>
      </c>
      <c r="J3" s="9" t="s">
        <v>0</v>
      </c>
      <c r="K3" s="9" t="s">
        <v>0</v>
      </c>
      <c r="L3" s="9" t="s">
        <v>0</v>
      </c>
      <c r="M3" s="9" t="s">
        <v>0</v>
      </c>
      <c r="N3" s="9" t="s">
        <v>0</v>
      </c>
      <c r="O3" s="9" t="s">
        <v>0</v>
      </c>
      <c r="P3" s="9" t="s">
        <v>0</v>
      </c>
      <c r="Q3" s="9" t="s">
        <v>0</v>
      </c>
      <c r="R3" s="2">
        <f>COUNTIF(C3:Q3,"a")/COUNTIF(C$3:Q$3,"a")*4</f>
        <v>4</v>
      </c>
      <c r="S3" s="2"/>
      <c r="T3" s="9" t="s">
        <v>0</v>
      </c>
      <c r="U3" s="9" t="s">
        <v>0</v>
      </c>
      <c r="V3" s="9" t="s">
        <v>0</v>
      </c>
      <c r="W3" s="9" t="s">
        <v>0</v>
      </c>
      <c r="X3" s="9" t="s">
        <v>0</v>
      </c>
      <c r="Y3" s="9" t="s">
        <v>0</v>
      </c>
      <c r="Z3" s="9" t="s">
        <v>0</v>
      </c>
      <c r="AA3" s="9" t="s">
        <v>0</v>
      </c>
      <c r="AB3" s="9" t="s">
        <v>0</v>
      </c>
      <c r="AC3" s="2">
        <f>COUNTIF(T3:AB3,"a")/COUNTIF(T$3:AB$3,"a")*4</f>
        <v>4</v>
      </c>
      <c r="AD3" s="2"/>
      <c r="AE3" s="9" t="s">
        <v>0</v>
      </c>
      <c r="AF3" s="9" t="s">
        <v>0</v>
      </c>
      <c r="AG3" s="9" t="s">
        <v>0</v>
      </c>
      <c r="AH3" s="9" t="s">
        <v>0</v>
      </c>
      <c r="AI3" s="9" t="s">
        <v>0</v>
      </c>
      <c r="AJ3" s="9" t="s">
        <v>0</v>
      </c>
      <c r="AK3" s="2">
        <f>COUNTIF(AE3:AJ3,"a")</f>
        <v>6</v>
      </c>
      <c r="AL3" s="2"/>
      <c r="AM3" s="9" t="s">
        <v>0</v>
      </c>
      <c r="AN3" s="9" t="s">
        <v>0</v>
      </c>
      <c r="AO3" s="9" t="s">
        <v>0</v>
      </c>
      <c r="AP3" s="9" t="s">
        <v>0</v>
      </c>
      <c r="AQ3" s="9" t="s">
        <v>0</v>
      </c>
      <c r="AR3" s="9" t="s">
        <v>0</v>
      </c>
      <c r="AS3" s="9" t="s">
        <v>0</v>
      </c>
      <c r="AT3" s="9" t="s">
        <v>0</v>
      </c>
      <c r="AU3" s="9" t="s">
        <v>0</v>
      </c>
      <c r="AV3" s="9" t="s">
        <v>0</v>
      </c>
      <c r="AW3" s="9" t="s">
        <v>0</v>
      </c>
      <c r="AX3" s="9" t="s">
        <v>0</v>
      </c>
      <c r="AY3" s="9" t="s">
        <v>0</v>
      </c>
      <c r="AZ3" s="9" t="s">
        <v>0</v>
      </c>
      <c r="BA3" s="9" t="s">
        <v>0</v>
      </c>
      <c r="BB3" s="9" t="s">
        <v>0</v>
      </c>
      <c r="BC3" s="9" t="s">
        <v>0</v>
      </c>
      <c r="BD3" s="9" t="s">
        <v>0</v>
      </c>
      <c r="BE3" s="9" t="s">
        <v>0</v>
      </c>
      <c r="BF3" s="9" t="s">
        <v>0</v>
      </c>
      <c r="BG3" s="9" t="s">
        <v>0</v>
      </c>
      <c r="BH3" s="9" t="s">
        <v>0</v>
      </c>
      <c r="BI3" s="9" t="s">
        <v>0</v>
      </c>
      <c r="BJ3" s="2">
        <f>COUNTIF(AM3:BI3,"a")/COUNTIF(AM$3:BI$3,"a")*6</f>
        <v>6</v>
      </c>
      <c r="BK3" s="2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2"/>
      <c r="BX3" s="2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T3" s="2"/>
      <c r="CU3" s="9" t="s">
        <v>1</v>
      </c>
      <c r="CV3" s="9" t="s">
        <v>1</v>
      </c>
      <c r="CW3" s="9" t="s">
        <v>1</v>
      </c>
      <c r="CX3" s="9" t="s">
        <v>1</v>
      </c>
      <c r="CY3" s="9" t="s">
        <v>1</v>
      </c>
      <c r="CZ3" s="2">
        <f>-COUNTIF(CU3:CY3,"a")</f>
        <v>0</v>
      </c>
      <c r="DA3" s="2"/>
      <c r="DB3" s="9"/>
      <c r="DC3" s="9"/>
      <c r="DD3" s="9"/>
      <c r="DE3" s="3">
        <f>IF($C3="ab","ab",SUM(R3,AC3,AK3,BJ3,BW3,CS3,CZ3/2))</f>
        <v>20</v>
      </c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</row>
    <row r="4" spans="1:180" customHeight="1" ht="84.71">
      <c r="C4" s="10" t="inlineStr">
        <is>
          <t>Formule littérale VA</t>
        </is>
      </c>
      <c r="D4" s="10" t="inlineStr">
        <is>
          <t>Formule numérique VA</t>
        </is>
      </c>
      <c r="E4" s="10" t="inlineStr">
        <is>
          <t>Réponse VA</t>
        </is>
      </c>
      <c r="F4" s="10" t="inlineStr">
        <is>
          <t>Formule littérale CM</t>
        </is>
      </c>
      <c r="G4" s="10" t="inlineStr">
        <is>
          <t>Formule numérique CM</t>
        </is>
      </c>
      <c r="H4" s="10" t="inlineStr">
        <is>
          <t>Valeur numérique Cm</t>
        </is>
      </c>
      <c r="I4" s="10" t="inlineStr">
        <is>
          <t>Formule littérale VD</t>
        </is>
      </c>
      <c r="J4" s="10" t="inlineStr">
        <is>
          <t>Formule numérique VD</t>
        </is>
      </c>
      <c r="K4" s="10" t="inlineStr">
        <is>
          <t>Réponse VD</t>
        </is>
      </c>
      <c r="L4" s="10" t="inlineStr">
        <is>
          <t>Formule littérale taux</t>
        </is>
      </c>
      <c r="M4" s="10" t="inlineStr">
        <is>
          <t>Formule numérique taux</t>
        </is>
      </c>
      <c r="N4" s="10" t="s">
        <v>2</v>
      </c>
      <c r="O4" s="10" t="inlineStr">
        <is>
          <t>Phrase de conlusion d'interprétation.</t>
        </is>
      </c>
      <c r="P4" s="10" t="inlineStr">
        <is>
          <t>Respect de la syntaxe python</t>
        </is>
      </c>
      <c r="Q4" s="10" t="inlineStr">
        <is>
          <t>Programme qui fonctionne mathématiquement.</t>
        </is>
      </c>
      <c r="R4" s="11"/>
      <c r="S4" s="11"/>
      <c r="T4" s="10" t="inlineStr">
        <is>
          <t>Formule d'application d'un pourcentage.</t>
        </is>
      </c>
      <c r="U4" s="10" t="inlineStr">
        <is>
          <t>Réponse numérique.</t>
        </is>
      </c>
      <c r="V4" s="10" t="inlineStr">
        <is>
          <t>Application des pourcentages</t>
        </is>
      </c>
      <c r="W4" s="10" t="inlineStr">
        <is>
          <t>Complétion par somme.</t>
        </is>
      </c>
      <c r="X4" s="10" t="inlineStr">
        <is>
          <t>Formule de proportion ou complétion à 100</t>
        </is>
      </c>
      <c r="Y4" s="10" t="s">
        <v>3</v>
      </c>
      <c r="Z4" s="10" t="inlineStr">
        <is>
          <t>Formule de proportion de proportion au moins numérique</t>
        </is>
      </c>
      <c r="AA4" s="10" t="s">
        <v>2</v>
      </c>
      <c r="AB4" s="10" t="inlineStr">
        <is>
          <t> Phrase d'interprétation</t>
        </is>
      </c>
      <c r="AC4" s="11"/>
      <c r="AD4" s="11"/>
      <c r="AE4" s="10" t="s">
        <v>0</v>
      </c>
      <c r="AF4" s="10" t="s">
        <v>4</v>
      </c>
      <c r="AG4" s="10" t="s">
        <v>0</v>
      </c>
      <c r="AH4" s="10" t="s">
        <v>4</v>
      </c>
      <c r="AI4" s="10" t="s">
        <v>4</v>
      </c>
      <c r="AJ4" s="10" t="inlineStr">
        <is>
          <t>d</t>
        </is>
      </c>
      <c r="AK4" s="12"/>
      <c r="AL4" s="12"/>
      <c r="AM4" s="10" t="inlineStr">
        <is>
          <t>Justification formule</t>
        </is>
      </c>
      <c r="AN4" s="10" t="inlineStr">
        <is>
          <t>Formule littérale</t>
        </is>
      </c>
      <c r="AO4" s="10" t="inlineStr">
        <is>
          <t>Formule numérique</t>
        </is>
      </c>
      <c r="AP4" s="10" t="s">
        <v>3</v>
      </c>
      <c r="AQ4" s="10" t="inlineStr">
        <is>
          <t>Calcul séparé pour l'égalité de Pythagore.</t>
        </is>
      </c>
      <c r="AR4" s="10" t="inlineStr">
        <is>
          <t>Évocation du théorème de Pythagore.</t>
        </is>
      </c>
      <c r="AS4" s="10" t="inlineStr">
        <is>
          <t>Rédaction argumentée logique</t>
        </is>
      </c>
      <c r="AT4" s="10" t="inlineStr">
        <is>
          <t>Conclusion, passage dut riangle rectangle à la perpendicularité.</t>
        </is>
      </c>
      <c r="AU4" s="10" t="inlineStr">
        <is>
          <t>Formule littérale pour les coordonnées du milieu.</t>
        </is>
      </c>
      <c r="AV4" s="10" t="inlineStr">
        <is>
          <t>Formules numériques pour les coordonnées du milieu</t>
        </is>
      </c>
      <c r="AW4" s="10" t="inlineStr">
        <is>
          <t>Coordonnées du milieu</t>
        </is>
      </c>
      <c r="AX4" s="10" t="inlineStr">
        <is>
          <t>Lien symétrique et milieu</t>
        </is>
      </c>
      <c r="AY4" s="10" t="inlineStr">
        <is>
          <t>Mise en équations</t>
        </is>
      </c>
      <c r="AZ4" s="10" t="inlineStr">
        <is>
          <t>Résolution des équations</t>
        </is>
      </c>
      <c r="BA4" s="10" t="s">
        <v>3</v>
      </c>
      <c r="BB4" s="10" t="inlineStr">
        <is>
          <t>Trois arguments: diagonales, angle droits, longueur des côtés consécutifs.</t>
        </is>
      </c>
      <c r="BC4" s="10" t="inlineStr">
        <is>
          <t>Argumentation propre.</t>
        </is>
      </c>
      <c r="BD4" s="10" t="inlineStr">
        <is>
          <t>Justification aire du triangle (choix hauteur)</t>
        </is>
      </c>
      <c r="BE4" s="10" t="inlineStr">
        <is>
          <t>Aire du triangle</t>
        </is>
      </c>
      <c r="BF4" s="10" t="inlineStr">
        <is>
          <t>Choix d'une inconnue.</t>
        </is>
      </c>
      <c r="BG4" s="10" t="inlineStr">
        <is>
          <t>Mise en équation</t>
        </is>
      </c>
      <c r="BH4" s="10" t="inlineStr">
        <is>
          <t>Résolution de l'équation</t>
        </is>
      </c>
      <c r="BI4" s="10" t="s">
        <v>3</v>
      </c>
      <c r="BJ4" s="11"/>
      <c r="BK4" s="11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1"/>
      <c r="BX4" s="11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1"/>
      <c r="CT4" s="11"/>
      <c r="CU4" s="10" t="inlineStr">
        <is>
          <t>Pas d'encadrement des conclusions</t>
        </is>
      </c>
      <c r="CV4" s="10" t="inlineStr">
        <is>
          <t>Lisibilité: écriture des chiffres, symboles, barres de fractions...</t>
        </is>
      </c>
      <c r="CW4" s="10" t="inlineStr">
        <is>
          <t>Écriture dans la marge</t>
        </is>
      </c>
      <c r="CX4" s="10" t="inlineStr">
        <is>
          <t>Collage et autre bricollage sr la copie</t>
        </is>
      </c>
      <c r="CY4" s="10" t="inlineStr">
        <is>
          <t>Colonnes sur la copie</t>
        </is>
      </c>
      <c r="CZ4" s="11"/>
      <c r="DA4" s="11"/>
      <c r="DB4" s="10"/>
      <c r="DC4" s="10" t="inlineStr">
        <is>
          <t>Absence à l'une des parties</t>
        </is>
      </c>
      <c r="DD4" s="10"/>
      <c r="DE4" s="3"/>
    </row>
    <row r="5" spans="1:180" customHeight="1" ht="13.5">
      <c r="R5" s="2"/>
      <c r="S5" s="2"/>
      <c r="AC5" s="2"/>
      <c r="AD5" s="2"/>
      <c r="AI5" s="1"/>
      <c r="AJ5" s="1"/>
      <c r="AK5" s="2"/>
      <c r="AL5" s="2"/>
      <c r="BJ5" s="2"/>
      <c r="BK5" s="2"/>
      <c r="BW5" s="2"/>
      <c r="BX5" s="2"/>
      <c r="CD5" s="1"/>
      <c r="CE5" s="1"/>
      <c r="CR5" s="1"/>
      <c r="CT5" s="2"/>
      <c r="CU5" s="1"/>
      <c r="CV5" s="1"/>
      <c r="CZ5" s="2"/>
      <c r="DA5" s="2"/>
      <c r="DE5" s="3"/>
    </row>
    <row r="6" spans="1:180" customHeight="1" ht="13.5">
      <c r="R6" s="2"/>
      <c r="S6" s="2"/>
      <c r="AC6" s="2"/>
      <c r="AD6" s="2"/>
      <c r="AI6" s="1"/>
      <c r="AJ6" s="1"/>
      <c r="AK6" s="2"/>
      <c r="AL6" s="2"/>
      <c r="BJ6" s="2"/>
      <c r="BK6" s="2"/>
      <c r="BW6" s="2"/>
      <c r="BX6" s="2"/>
      <c r="CD6" s="1"/>
      <c r="CE6" s="1"/>
      <c r="CR6" s="1"/>
      <c r="CT6" s="2"/>
      <c r="CU6" s="1"/>
      <c r="CV6" s="1"/>
      <c r="CZ6" s="2"/>
      <c r="DA6" s="2"/>
      <c r="DE6" s="3"/>
    </row>
    <row r="7" spans="1:180" customHeight="1" ht="13.5">
      <c r="R7" s="2"/>
      <c r="S7" s="2"/>
      <c r="AC7" s="2"/>
      <c r="AD7" s="2"/>
      <c r="AI7" s="1"/>
      <c r="AJ7" s="1"/>
      <c r="AK7" s="2"/>
      <c r="AL7" s="2"/>
      <c r="BJ7" s="2"/>
      <c r="BK7" s="2"/>
      <c r="BW7" s="2"/>
      <c r="BX7" s="2"/>
      <c r="CD7" s="1"/>
      <c r="CE7" s="1"/>
      <c r="CR7" s="1"/>
      <c r="CT7" s="2"/>
      <c r="CU7" s="1"/>
      <c r="CV7" s="1"/>
      <c r="CZ7" s="2"/>
      <c r="DA7" s="2"/>
      <c r="DE7" s="3"/>
    </row>
    <row r="8" spans="1:180" ht="13.5">
      <c r="R8" s="2"/>
      <c r="S8" s="2"/>
      <c r="AC8" s="2"/>
      <c r="AD8" s="2"/>
      <c r="AI8" s="1"/>
      <c r="AJ8" s="1"/>
      <c r="AK8" s="2"/>
      <c r="AL8" s="2"/>
      <c r="BJ8" s="2"/>
      <c r="BK8" s="2"/>
      <c r="BW8" s="2"/>
      <c r="BX8" s="2"/>
      <c r="CD8" s="1"/>
      <c r="CE8" s="1"/>
      <c r="CR8" s="1"/>
      <c r="CT8" s="2"/>
      <c r="CU8" s="1"/>
      <c r="CV8" s="1"/>
      <c r="CZ8" s="2"/>
      <c r="DA8" s="2"/>
      <c r="DE8" s="3"/>
    </row>
    <row r="9" spans="1:180" ht="13.5">
      <c r="R9" s="2"/>
      <c r="S9" s="2"/>
      <c r="AC9" s="2"/>
      <c r="AD9" s="2"/>
      <c r="AI9" s="1"/>
      <c r="AJ9" s="1"/>
      <c r="AK9" s="2"/>
      <c r="AL9" s="2"/>
      <c r="BJ9" s="2"/>
      <c r="BK9" s="2"/>
      <c r="BW9" s="2"/>
      <c r="BX9" s="2"/>
      <c r="CD9" s="1"/>
      <c r="CE9" s="1"/>
      <c r="CR9" s="1"/>
      <c r="CT9" s="2"/>
      <c r="CU9" s="1"/>
      <c r="CV9" s="1"/>
      <c r="CZ9" s="2"/>
      <c r="DA9" s="2"/>
      <c r="DE9" s="3"/>
    </row>
    <row r="10" spans="1:180" ht="13.5">
      <c r="R10" s="2"/>
      <c r="S10" s="2"/>
      <c r="AC10" s="2"/>
      <c r="AD10" s="2"/>
      <c r="AI10" s="1"/>
      <c r="AJ10" s="1"/>
      <c r="AK10" s="2"/>
      <c r="AL10" s="2"/>
      <c r="BJ10" s="2"/>
      <c r="BK10" s="2"/>
      <c r="BW10" s="2"/>
      <c r="BX10" s="2"/>
      <c r="CD10" s="1"/>
      <c r="CE10" s="1"/>
      <c r="CR10" s="1"/>
      <c r="CT10" s="2"/>
      <c r="CU10" s="1"/>
      <c r="CV10" s="1"/>
      <c r="CZ10" s="2"/>
      <c r="DA10" s="2"/>
      <c r="DE10" s="3"/>
    </row>
    <row r="11" spans="1:180" ht="13.5">
      <c r="A11" s="13">
        <v>21010</v>
      </c>
      <c r="B11" s="13"/>
      <c r="C11" s="9" t="s">
        <v>1</v>
      </c>
      <c r="D11" s="9" t="s">
        <v>0</v>
      </c>
      <c r="E11" s="9" t="s">
        <v>0</v>
      </c>
      <c r="F11" s="9" t="s">
        <v>1</v>
      </c>
      <c r="G11" s="9" t="s">
        <v>1</v>
      </c>
      <c r="H11" s="9" t="s">
        <v>1</v>
      </c>
      <c r="I11" s="9" t="s">
        <v>1</v>
      </c>
      <c r="J11" s="9" t="s">
        <v>1</v>
      </c>
      <c r="K11" s="9" t="s">
        <v>1</v>
      </c>
      <c r="L11" s="9" t="s">
        <v>0</v>
      </c>
      <c r="M11" s="9" t="s">
        <v>1</v>
      </c>
      <c r="N11" s="9" t="s">
        <v>1</v>
      </c>
      <c r="O11" s="9" t="s">
        <v>0</v>
      </c>
      <c r="P11" s="9"/>
      <c r="Q11" s="9"/>
      <c r="R11" s="2">
        <f>COUNTIF(C11:Q11,"a")/COUNTIF(C$3:Q$3,"a")*4</f>
        <v>1.0666666666666667</v>
      </c>
      <c r="S11" s="2"/>
      <c r="T11" s="9" t="s">
        <v>0</v>
      </c>
      <c r="U11" s="9" t="s">
        <v>0</v>
      </c>
      <c r="V11" s="9" t="s">
        <v>0</v>
      </c>
      <c r="W11" s="9" t="s">
        <v>0</v>
      </c>
      <c r="X11" s="9" t="s">
        <v>0</v>
      </c>
      <c r="Y11" s="9" t="s">
        <v>0</v>
      </c>
      <c r="Z11" s="9" t="s">
        <v>1</v>
      </c>
      <c r="AA11" s="9" t="s">
        <v>0</v>
      </c>
      <c r="AB11" s="9" t="s">
        <v>1</v>
      </c>
      <c r="AC11" s="2">
        <f>COUNTIF(T11:AB11,"a")/COUNTIF(T$3:AB$3,"a")*4</f>
        <v>3.1111111111111112</v>
      </c>
      <c r="AD11" s="2"/>
      <c r="AE11" s="9" t="s">
        <v>0</v>
      </c>
      <c r="AF11" s="9" t="s">
        <v>1</v>
      </c>
      <c r="AG11" s="9" t="s">
        <v>1</v>
      </c>
      <c r="AH11" s="9" t="s">
        <v>1</v>
      </c>
      <c r="AI11" s="9" t="s">
        <v>0</v>
      </c>
      <c r="AJ11" s="9" t="s">
        <v>1</v>
      </c>
      <c r="AK11" s="2">
        <f>COUNTIF(AE11:AJ11,"a")</f>
        <v>2</v>
      </c>
      <c r="AL11" s="2"/>
      <c r="AM11" s="9" t="s">
        <v>0</v>
      </c>
      <c r="AN11" s="9" t="s">
        <v>1</v>
      </c>
      <c r="AO11" s="9" t="s">
        <v>1</v>
      </c>
      <c r="AP11" s="9" t="s">
        <v>0</v>
      </c>
      <c r="AQ11" s="9" t="s">
        <v>1</v>
      </c>
      <c r="AR11" s="9" t="s">
        <v>1</v>
      </c>
      <c r="AS11" s="9" t="s">
        <v>1</v>
      </c>
      <c r="AT11" s="9" t="s">
        <v>1</v>
      </c>
      <c r="AU11" s="9" t="s">
        <v>0</v>
      </c>
      <c r="AV11" s="9" t="s">
        <v>0</v>
      </c>
      <c r="AW11" s="9" t="s">
        <v>0</v>
      </c>
      <c r="AX11" s="9" t="s">
        <v>1</v>
      </c>
      <c r="AY11" s="9" t="s">
        <v>1</v>
      </c>
      <c r="AZ11" s="9" t="s">
        <v>1</v>
      </c>
      <c r="BA11" s="9" t="s">
        <v>1</v>
      </c>
      <c r="BB11" s="9"/>
      <c r="BC11" s="9"/>
      <c r="BD11" s="9" t="s">
        <v>1</v>
      </c>
      <c r="BE11" s="9" t="s">
        <v>1</v>
      </c>
      <c r="BF11" s="9" t="s">
        <v>1</v>
      </c>
      <c r="BG11" s="9" t="s">
        <v>1</v>
      </c>
      <c r="BH11" s="9" t="s">
        <v>1</v>
      </c>
      <c r="BI11" s="9" t="s">
        <v>1</v>
      </c>
      <c r="BJ11" s="2">
        <f>COUNTIF(AM11:BI11,"a")/COUNTIF(AM$3:BI$3,"a")*6</f>
        <v>1.3043478260869565</v>
      </c>
      <c r="BK11" s="2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2"/>
      <c r="BX11" s="2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T11" s="2"/>
      <c r="CU11" s="9" t="s">
        <v>0</v>
      </c>
      <c r="CV11" s="9"/>
      <c r="CW11" s="9"/>
      <c r="CX11" s="9"/>
      <c r="CY11" s="9"/>
      <c r="CZ11" s="2">
        <f>-COUNTIF(CU11:CY11,"a")</f>
        <v>-1</v>
      </c>
      <c r="DA11" s="2"/>
      <c r="DE11" s="3">
        <f>IF($C11="ab","ab",SUM(R11,AC11,AK11,BJ11,BW11,CS11,CZ11/2))</f>
        <v>6.9821256038647341</v>
      </c>
    </row>
    <row r="12" spans="1:180" ht="13.5">
      <c r="A12" s="13">
        <v>21080</v>
      </c>
      <c r="B12" s="13"/>
      <c r="C12" s="9" t="s">
        <v>0</v>
      </c>
      <c r="D12" s="9" t="s">
        <v>0</v>
      </c>
      <c r="E12" s="9" t="s">
        <v>0</v>
      </c>
      <c r="F12" s="9" t="s">
        <v>1</v>
      </c>
      <c r="G12" s="9" t="s">
        <v>0</v>
      </c>
      <c r="H12" s="9" t="s">
        <v>1</v>
      </c>
      <c r="I12" s="9" t="s">
        <v>1</v>
      </c>
      <c r="J12" s="9" t="s">
        <v>1</v>
      </c>
      <c r="K12" s="9" t="s">
        <v>1</v>
      </c>
      <c r="L12" s="9" t="s">
        <v>0</v>
      </c>
      <c r="M12" s="9" t="s">
        <v>0</v>
      </c>
      <c r="N12" s="9" t="s">
        <v>1</v>
      </c>
      <c r="O12" s="9" t="s">
        <v>0</v>
      </c>
      <c r="P12" s="9"/>
      <c r="Q12" s="9"/>
      <c r="R12" s="2">
        <f>COUNTIF(C12:Q12,"a")/COUNTIF(C$3:Q$3,"a")*4</f>
        <v>1.8666666666666667</v>
      </c>
      <c r="S12" s="2"/>
      <c r="T12" s="9" t="s">
        <v>1</v>
      </c>
      <c r="U12" s="9" t="s">
        <v>0</v>
      </c>
      <c r="V12" s="9" t="s">
        <v>0</v>
      </c>
      <c r="W12" s="9" t="s">
        <v>0</v>
      </c>
      <c r="X12" s="9"/>
      <c r="Y12" s="9"/>
      <c r="Z12" s="9" t="s">
        <v>1</v>
      </c>
      <c r="AA12" s="9" t="s">
        <v>1</v>
      </c>
      <c r="AB12" s="9" t="s">
        <v>0</v>
      </c>
      <c r="AC12" s="2">
        <f>COUNTIF(T12:AB12,"a")/COUNTIF(T$3:AB$3,"a")*4</f>
        <v>1.7777777777777777</v>
      </c>
      <c r="AD12" s="2"/>
      <c r="AE12" s="9" t="s">
        <v>0</v>
      </c>
      <c r="AF12" s="9" t="s">
        <v>1</v>
      </c>
      <c r="AG12" s="9" t="s">
        <v>0</v>
      </c>
      <c r="AH12" s="9" t="s">
        <v>0</v>
      </c>
      <c r="AI12" s="9" t="s">
        <v>1</v>
      </c>
      <c r="AJ12" s="9" t="s">
        <v>1</v>
      </c>
      <c r="AK12" s="2">
        <f>COUNTIF(AE12:AJ12,"a")</f>
        <v>3</v>
      </c>
      <c r="AL12" s="2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 t="s">
        <v>1</v>
      </c>
      <c r="BE12" s="9" t="s">
        <v>1</v>
      </c>
      <c r="BF12" s="9" t="s">
        <v>1</v>
      </c>
      <c r="BG12" s="9" t="s">
        <v>1</v>
      </c>
      <c r="BH12" s="9" t="s">
        <v>1</v>
      </c>
      <c r="BI12" s="9" t="s">
        <v>1</v>
      </c>
      <c r="BJ12" s="2">
        <f>COUNTIF(AM12:BI12,"a")/COUNTIF(AM$3:BI$3,"a")*6</f>
        <v>0</v>
      </c>
      <c r="BK12" s="2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2"/>
      <c r="BX12" s="2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T12" s="2"/>
      <c r="CU12" s="9" t="s">
        <v>0</v>
      </c>
      <c r="CV12" s="9"/>
      <c r="CW12" s="9"/>
      <c r="CX12" s="9"/>
      <c r="CY12" s="9"/>
      <c r="CZ12" s="2">
        <f>-COUNTIF(CU12:CY12,"a")</f>
        <v>-1</v>
      </c>
      <c r="DA12" s="2"/>
      <c r="DE12" s="3">
        <f>IF($C12="ab","ab",SUM(R12,AC12,AK12,BJ12,BW12,CS12,CZ12/2))</f>
        <v>6.1444444444444439</v>
      </c>
    </row>
    <row r="13" spans="1:180" ht="13.5">
      <c r="A13" s="13">
        <v>21090</v>
      </c>
      <c r="B13" s="13"/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 t="s">
        <v>0</v>
      </c>
      <c r="K13" s="9" t="s">
        <v>0</v>
      </c>
      <c r="L13" s="9" t="s">
        <v>0</v>
      </c>
      <c r="M13" s="9" t="s">
        <v>0</v>
      </c>
      <c r="N13" s="9" t="s">
        <v>0</v>
      </c>
      <c r="O13" s="9" t="s">
        <v>0</v>
      </c>
      <c r="P13" s="9" t="s">
        <v>0</v>
      </c>
      <c r="Q13" s="9" t="s">
        <v>0</v>
      </c>
      <c r="R13" s="2">
        <f>COUNTIF(C13:Q13,"a")/COUNTIF(C$3:Q$3,"a")*4</f>
        <v>4</v>
      </c>
      <c r="S13" s="2"/>
      <c r="T13" s="9" t="s">
        <v>0</v>
      </c>
      <c r="U13" s="9" t="s">
        <v>0</v>
      </c>
      <c r="V13" s="9" t="s">
        <v>0</v>
      </c>
      <c r="W13" s="9" t="s">
        <v>0</v>
      </c>
      <c r="X13" s="9" t="s">
        <v>0</v>
      </c>
      <c r="Y13" s="9" t="s">
        <v>0</v>
      </c>
      <c r="Z13" s="9" t="s">
        <v>0</v>
      </c>
      <c r="AA13" s="9" t="s">
        <v>0</v>
      </c>
      <c r="AB13" s="9" t="s">
        <v>0</v>
      </c>
      <c r="AC13" s="2">
        <f>COUNTIF(T13:AB13,"a")/COUNTIF(T$3:AB$3,"a")*4</f>
        <v>4</v>
      </c>
      <c r="AD13" s="2"/>
      <c r="AE13" s="9" t="s">
        <v>0</v>
      </c>
      <c r="AF13" s="9" t="s">
        <v>0</v>
      </c>
      <c r="AG13" s="9" t="s">
        <v>0</v>
      </c>
      <c r="AH13" s="9" t="s">
        <v>0</v>
      </c>
      <c r="AI13" s="9" t="s">
        <v>0</v>
      </c>
      <c r="AJ13" s="9" t="s">
        <v>0</v>
      </c>
      <c r="AK13" s="2">
        <f>COUNTIF(AE13:AJ13,"a")</f>
        <v>6</v>
      </c>
      <c r="AL13" s="2"/>
      <c r="AM13" s="9" t="s">
        <v>1</v>
      </c>
      <c r="AN13" s="9" t="s">
        <v>0</v>
      </c>
      <c r="AO13" s="9" t="s">
        <v>0</v>
      </c>
      <c r="AP13" s="9" t="s">
        <v>0</v>
      </c>
      <c r="AQ13" s="9" t="s">
        <v>1</v>
      </c>
      <c r="AR13" s="9" t="s">
        <v>0</v>
      </c>
      <c r="AS13" s="9" t="s">
        <v>1</v>
      </c>
      <c r="AT13" s="9" t="s">
        <v>0</v>
      </c>
      <c r="AU13" s="9" t="s">
        <v>0</v>
      </c>
      <c r="AV13" s="9" t="s">
        <v>0</v>
      </c>
      <c r="AW13" s="9" t="s">
        <v>0</v>
      </c>
      <c r="AX13" s="9" t="s">
        <v>1</v>
      </c>
      <c r="AY13" s="9" t="s">
        <v>1</v>
      </c>
      <c r="AZ13" s="9" t="s">
        <v>0</v>
      </c>
      <c r="BA13" s="9" t="s">
        <v>0</v>
      </c>
      <c r="BB13" s="9" t="s">
        <v>1</v>
      </c>
      <c r="BC13" s="9" t="s">
        <v>1</v>
      </c>
      <c r="BD13" s="9" t="s">
        <v>1</v>
      </c>
      <c r="BE13" s="9" t="s">
        <v>0</v>
      </c>
      <c r="BF13" s="9" t="s">
        <v>0</v>
      </c>
      <c r="BG13" s="9" t="s">
        <v>0</v>
      </c>
      <c r="BH13" s="9" t="s">
        <v>0</v>
      </c>
      <c r="BI13" s="9" t="s">
        <v>0</v>
      </c>
      <c r="BJ13" s="2">
        <f>COUNTIF(AM13:BI13,"a")/COUNTIF(AM$3:BI$3,"a")*6</f>
        <v>3.9130434782608696</v>
      </c>
      <c r="BK13" s="2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2"/>
      <c r="BX13" s="2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T13" s="2"/>
      <c r="CU13" s="9" t="s">
        <v>0</v>
      </c>
      <c r="CV13" s="9"/>
      <c r="CW13" s="9"/>
      <c r="CX13" s="9"/>
      <c r="CY13" s="9"/>
      <c r="CZ13" s="2">
        <f>-COUNTIF(CU13:CY13,"a")</f>
        <v>-1</v>
      </c>
      <c r="DA13" s="2"/>
      <c r="DE13" s="3">
        <f>IF($C13="ab","ab",SUM(R13,AC13,AK13,BJ13,BW13,CS13,CZ13/2))</f>
        <v>17.413043478260871</v>
      </c>
    </row>
    <row r="14" spans="1:180" ht="13.5">
      <c r="A14" s="13">
        <v>21100</v>
      </c>
      <c r="B14" s="13"/>
      <c r="C14" s="9"/>
      <c r="D14" s="9" t="s">
        <v>0</v>
      </c>
      <c r="E14" s="9" t="s">
        <v>0</v>
      </c>
      <c r="F14" s="9" t="s">
        <v>0</v>
      </c>
      <c r="G14" s="9" t="s">
        <v>0</v>
      </c>
      <c r="H14" s="9" t="s">
        <v>0</v>
      </c>
      <c r="I14" s="9" t="s">
        <v>0</v>
      </c>
      <c r="J14" s="9" t="s">
        <v>0</v>
      </c>
      <c r="K14" s="9" t="s">
        <v>0</v>
      </c>
      <c r="L14" s="9" t="s">
        <v>0</v>
      </c>
      <c r="M14" s="9" t="s">
        <v>0</v>
      </c>
      <c r="N14" s="9" t="s">
        <v>0</v>
      </c>
      <c r="O14" s="9" t="s">
        <v>0</v>
      </c>
      <c r="P14" s="9"/>
      <c r="Q14" s="9"/>
      <c r="R14" s="2">
        <f>COUNTIF(C14:Q14,"a")/COUNTIF(C$3:Q$3,"a")*4</f>
        <v>3.2000000000000002</v>
      </c>
      <c r="S14" s="2"/>
      <c r="T14" s="9" t="s">
        <v>0</v>
      </c>
      <c r="U14" s="9" t="s">
        <v>0</v>
      </c>
      <c r="V14" s="9" t="s">
        <v>0</v>
      </c>
      <c r="W14" s="9" t="s">
        <v>0</v>
      </c>
      <c r="X14" s="9" t="s">
        <v>0</v>
      </c>
      <c r="Y14" s="9" t="s">
        <v>0</v>
      </c>
      <c r="Z14" s="9" t="s">
        <v>0</v>
      </c>
      <c r="AA14" s="9" t="s">
        <v>0</v>
      </c>
      <c r="AB14" s="9" t="s">
        <v>0</v>
      </c>
      <c r="AC14" s="2">
        <f>COUNTIF(T14:AB14,"a")/COUNTIF(T$3:AB$3,"a")*4</f>
        <v>4</v>
      </c>
      <c r="AD14" s="2"/>
      <c r="AE14" s="9" t="s">
        <v>0</v>
      </c>
      <c r="AF14" s="9" t="s">
        <v>0</v>
      </c>
      <c r="AG14" s="9" t="s">
        <v>0</v>
      </c>
      <c r="AH14" s="9" t="s">
        <v>0</v>
      </c>
      <c r="AI14" s="9" t="s">
        <v>0</v>
      </c>
      <c r="AJ14" s="9" t="s">
        <v>0</v>
      </c>
      <c r="AK14" s="2">
        <f>COUNTIF(AE14:AJ14,"a")</f>
        <v>6</v>
      </c>
      <c r="AL14" s="2"/>
      <c r="AM14" s="9" t="s">
        <v>1</v>
      </c>
      <c r="AN14" s="9" t="s">
        <v>0</v>
      </c>
      <c r="AO14" s="9" t="s">
        <v>0</v>
      </c>
      <c r="AP14" s="9" t="s">
        <v>0</v>
      </c>
      <c r="AQ14" s="9" t="s">
        <v>0</v>
      </c>
      <c r="AR14" s="9" t="s">
        <v>0</v>
      </c>
      <c r="AS14" s="9" t="s">
        <v>0</v>
      </c>
      <c r="AT14" s="9" t="s">
        <v>0</v>
      </c>
      <c r="AU14" s="9" t="s">
        <v>0</v>
      </c>
      <c r="AV14" s="9" t="s">
        <v>0</v>
      </c>
      <c r="AW14" s="9" t="s">
        <v>0</v>
      </c>
      <c r="AX14" s="9" t="s">
        <v>1</v>
      </c>
      <c r="AY14" s="9" t="s">
        <v>1</v>
      </c>
      <c r="AZ14" s="9" t="s">
        <v>0</v>
      </c>
      <c r="BA14" s="9" t="s">
        <v>0</v>
      </c>
      <c r="BB14" s="9" t="s">
        <v>0</v>
      </c>
      <c r="BC14" s="9" t="s">
        <v>1</v>
      </c>
      <c r="BD14" s="9" t="s">
        <v>1</v>
      </c>
      <c r="BE14" s="9" t="s">
        <v>0</v>
      </c>
      <c r="BF14" s="9" t="s">
        <v>0</v>
      </c>
      <c r="BG14" s="9" t="s">
        <v>0</v>
      </c>
      <c r="BH14" s="9" t="s">
        <v>1</v>
      </c>
      <c r="BI14" s="9" t="s">
        <v>0</v>
      </c>
      <c r="BJ14" s="2">
        <f>COUNTIF(AM14:BI14,"a")/COUNTIF(AM$3:BI$3,"a")*6</f>
        <v>4.4347826086956523</v>
      </c>
      <c r="BK14" s="2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2"/>
      <c r="BX14" s="2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T14" s="2"/>
      <c r="CU14" s="9"/>
      <c r="CV14" s="9"/>
      <c r="CW14" s="9" t="s">
        <v>0</v>
      </c>
      <c r="CX14" s="9"/>
      <c r="CY14" s="9" t="s">
        <v>0</v>
      </c>
      <c r="CZ14" s="2">
        <f>-COUNTIF(CU14:CY14,"a")</f>
        <v>-2</v>
      </c>
      <c r="DA14" s="2"/>
      <c r="DE14" s="3">
        <f>IF($C14="ab","ab",SUM(R14,AC14,AK14,BJ14,BW14,CS14,CZ14/2))</f>
        <v>16.634782608695652</v>
      </c>
    </row>
    <row r="15" spans="1:180" ht="13.5">
      <c r="A15" s="13">
        <v>21120</v>
      </c>
      <c r="B15" s="13"/>
      <c r="C15" s="9" t="s">
        <v>0</v>
      </c>
      <c r="D15" s="9" t="s">
        <v>0</v>
      </c>
      <c r="E15" s="9" t="s">
        <v>0</v>
      </c>
      <c r="F15" s="9" t="s">
        <v>0</v>
      </c>
      <c r="G15" s="9" t="s">
        <v>0</v>
      </c>
      <c r="H15" s="9" t="s">
        <v>0</v>
      </c>
      <c r="I15" s="9" t="s">
        <v>0</v>
      </c>
      <c r="J15" s="9" t="s">
        <v>0</v>
      </c>
      <c r="K15" s="9" t="s">
        <v>0</v>
      </c>
      <c r="L15" s="9" t="s">
        <v>0</v>
      </c>
      <c r="M15" s="9" t="s">
        <v>0</v>
      </c>
      <c r="N15" s="9" t="s">
        <v>1</v>
      </c>
      <c r="O15" s="9"/>
      <c r="P15" s="9" t="s">
        <v>0</v>
      </c>
      <c r="Q15" s="9" t="s">
        <v>0</v>
      </c>
      <c r="R15" s="2">
        <f>COUNTIF(C15:Q15,"a")/COUNTIF(C$3:Q$3,"a")*4</f>
        <v>3.4666666666666668</v>
      </c>
      <c r="S15" s="2"/>
      <c r="T15" s="9" t="s">
        <v>0</v>
      </c>
      <c r="U15" s="9" t="s">
        <v>0</v>
      </c>
      <c r="V15" s="9" t="s">
        <v>0</v>
      </c>
      <c r="W15" s="9" t="s">
        <v>0</v>
      </c>
      <c r="X15" s="9" t="s">
        <v>0</v>
      </c>
      <c r="Y15" s="9" t="s">
        <v>0</v>
      </c>
      <c r="Z15" s="9" t="s">
        <v>1</v>
      </c>
      <c r="AA15" s="9" t="s">
        <v>0</v>
      </c>
      <c r="AB15" s="9" t="s">
        <v>1</v>
      </c>
      <c r="AC15" s="2">
        <f>COUNTIF(T15:AB15,"a")/COUNTIF(T$3:AB$3,"a")*4</f>
        <v>3.1111111111111112</v>
      </c>
      <c r="AD15" s="2"/>
      <c r="AE15" s="9" t="s">
        <v>0</v>
      </c>
      <c r="AF15" s="9" t="s">
        <v>1</v>
      </c>
      <c r="AG15" s="9" t="s">
        <v>0</v>
      </c>
      <c r="AH15" s="9" t="s">
        <v>0</v>
      </c>
      <c r="AI15" s="9" t="s">
        <v>0</v>
      </c>
      <c r="AJ15" s="9"/>
      <c r="AK15" s="2">
        <f>COUNTIF(AE15:AJ15,"a")</f>
        <v>4</v>
      </c>
      <c r="AL15" s="2"/>
      <c r="AM15" s="9" t="s">
        <v>1</v>
      </c>
      <c r="AN15" s="9" t="s">
        <v>0</v>
      </c>
      <c r="AO15" s="9" t="s">
        <v>0</v>
      </c>
      <c r="AP15" s="9" t="s">
        <v>0</v>
      </c>
      <c r="AQ15" s="9"/>
      <c r="AR15" s="9"/>
      <c r="AS15" s="9"/>
      <c r="AT15" s="9" t="s">
        <v>1</v>
      </c>
      <c r="AU15" s="9" t="s">
        <v>1</v>
      </c>
      <c r="AV15" s="9" t="s">
        <v>0</v>
      </c>
      <c r="AW15" s="9" t="s">
        <v>0</v>
      </c>
      <c r="AX15" s="9"/>
      <c r="AY15" s="9"/>
      <c r="AZ15" s="9"/>
      <c r="BA15" s="9" t="s">
        <v>1</v>
      </c>
      <c r="BB15" s="9" t="s">
        <v>0</v>
      </c>
      <c r="BC15" s="9" t="s">
        <v>1</v>
      </c>
      <c r="BD15" s="9"/>
      <c r="BE15" s="9"/>
      <c r="BF15" s="9"/>
      <c r="BG15" s="9"/>
      <c r="BH15" s="9"/>
      <c r="BI15" s="9" t="s">
        <v>1</v>
      </c>
      <c r="BJ15" s="2">
        <f>COUNTIF(AM15:BI15,"a")/COUNTIF(AM$3:BI$3,"a")*6</f>
        <v>1.5652173913043477</v>
      </c>
      <c r="BK15" s="2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2"/>
      <c r="BX15" s="2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T15" s="2"/>
      <c r="CU15" s="9"/>
      <c r="CV15" s="9"/>
      <c r="CW15" s="9"/>
      <c r="CX15" s="9"/>
      <c r="CY15" s="9" t="s">
        <v>0</v>
      </c>
      <c r="CZ15" s="2">
        <f>-COUNTIF(CU15:CY15,"a")</f>
        <v>-1</v>
      </c>
      <c r="DA15" s="2"/>
      <c r="DE15" s="3">
        <f>IF($C15="ab","ab",SUM(R15,AC15,AK15,BJ15,BW15,CS15,CZ15/2))</f>
        <v>11.642995169082125</v>
      </c>
    </row>
    <row r="16" spans="1:180" ht="13.5">
      <c r="A16" s="13">
        <v>21130</v>
      </c>
      <c r="B16" s="13"/>
      <c r="C16" s="9" t="s">
        <v>1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1</v>
      </c>
      <c r="J16" s="9" t="s">
        <v>1</v>
      </c>
      <c r="K16" s="9" t="s">
        <v>1</v>
      </c>
      <c r="L16" s="9" t="s">
        <v>1</v>
      </c>
      <c r="M16" s="9" t="s">
        <v>1</v>
      </c>
      <c r="N16" s="9" t="s">
        <v>1</v>
      </c>
      <c r="O16" s="9" t="s">
        <v>1</v>
      </c>
      <c r="P16" s="9"/>
      <c r="Q16" s="9"/>
      <c r="R16" s="2">
        <f>COUNTIF(C16:Q16,"a")/COUNTIF(C$3:Q$3,"a")*4</f>
        <v>1.3333333333333333</v>
      </c>
      <c r="S16" s="2"/>
      <c r="T16" s="9" t="s">
        <v>0</v>
      </c>
      <c r="U16" s="9" t="s">
        <v>0</v>
      </c>
      <c r="V16" s="9" t="s">
        <v>0</v>
      </c>
      <c r="W16" s="9" t="s">
        <v>0</v>
      </c>
      <c r="X16" s="9" t="s">
        <v>0</v>
      </c>
      <c r="Y16" s="9" t="s">
        <v>1</v>
      </c>
      <c r="Z16" s="9"/>
      <c r="AA16" s="9"/>
      <c r="AB16" s="9"/>
      <c r="AC16" s="2">
        <f>COUNTIF(T16:AB16,"a")/COUNTIF(T$3:AB$3,"a")*4</f>
        <v>2.2222222222222223</v>
      </c>
      <c r="AD16" s="2"/>
      <c r="AE16" s="9" t="s">
        <v>0</v>
      </c>
      <c r="AF16" s="9" t="s">
        <v>1</v>
      </c>
      <c r="AG16" s="9" t="s">
        <v>0</v>
      </c>
      <c r="AH16" s="9" t="s">
        <v>0</v>
      </c>
      <c r="AI16" s="9" t="s">
        <v>0</v>
      </c>
      <c r="AJ16" s="9" t="s">
        <v>0</v>
      </c>
      <c r="AK16" s="2">
        <f>COUNTIF(AE16:AJ16,"a")</f>
        <v>5</v>
      </c>
      <c r="AL16" s="2"/>
      <c r="AM16" s="9" t="s">
        <v>1</v>
      </c>
      <c r="AN16" s="9" t="s">
        <v>0</v>
      </c>
      <c r="AO16" s="9" t="s">
        <v>0</v>
      </c>
      <c r="AP16" s="9" t="s">
        <v>0</v>
      </c>
      <c r="AQ16" s="9" t="s">
        <v>1</v>
      </c>
      <c r="AR16" s="9" t="s">
        <v>1</v>
      </c>
      <c r="AS16" s="9" t="s">
        <v>1</v>
      </c>
      <c r="AT16" s="9" t="s">
        <v>1</v>
      </c>
      <c r="AU16" s="9" t="s">
        <v>0</v>
      </c>
      <c r="AV16" s="9" t="s">
        <v>0</v>
      </c>
      <c r="AW16" s="9" t="s">
        <v>0</v>
      </c>
      <c r="AX16" s="9"/>
      <c r="AY16" s="9"/>
      <c r="AZ16" s="9"/>
      <c r="BA16" s="9"/>
      <c r="BB16" s="9"/>
      <c r="BC16" s="9"/>
      <c r="BD16" s="9" t="s">
        <v>1</v>
      </c>
      <c r="BE16" s="9" t="s">
        <v>1</v>
      </c>
      <c r="BF16" s="9" t="s">
        <v>1</v>
      </c>
      <c r="BG16" s="9" t="s">
        <v>1</v>
      </c>
      <c r="BH16" s="9" t="s">
        <v>1</v>
      </c>
      <c r="BI16" s="9" t="s">
        <v>1</v>
      </c>
      <c r="BJ16" s="2">
        <f>COUNTIF(AM16:BI16,"a")/COUNTIF(AM$3:BI$3,"a")*6</f>
        <v>1.5652173913043477</v>
      </c>
      <c r="BK16" s="2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2"/>
      <c r="BX16" s="2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T16" s="2"/>
      <c r="CU16" s="9" t="s">
        <v>0</v>
      </c>
      <c r="CV16" s="9"/>
      <c r="CW16" s="9"/>
      <c r="CX16" s="9"/>
      <c r="CY16" s="9"/>
      <c r="CZ16" s="2">
        <f>-COUNTIF(CU16:CY16,"a")</f>
        <v>-1</v>
      </c>
      <c r="DA16" s="2"/>
      <c r="DE16" s="3">
        <f>IF($C16="ab","ab",SUM(R16,AC16,AK16,BJ16,BW16,CS16,CZ16/2))</f>
        <v>9.620772946859903</v>
      </c>
    </row>
    <row r="17" spans="1:180" ht="13.5">
      <c r="A17" s="13">
        <v>21140</v>
      </c>
      <c r="B17" s="13"/>
      <c r="C17" s="9" t="s">
        <v>0</v>
      </c>
      <c r="D17" s="9" t="s">
        <v>0</v>
      </c>
      <c r="E17" s="9" t="s">
        <v>1</v>
      </c>
      <c r="F17" s="9" t="s">
        <v>0</v>
      </c>
      <c r="G17" s="9" t="s">
        <v>0</v>
      </c>
      <c r="H17" s="9" t="s">
        <v>0</v>
      </c>
      <c r="I17" s="9" t="s">
        <v>0</v>
      </c>
      <c r="J17" s="9" t="s">
        <v>0</v>
      </c>
      <c r="K17" s="9" t="s">
        <v>1</v>
      </c>
      <c r="L17" s="9" t="s">
        <v>1</v>
      </c>
      <c r="M17" s="9" t="s">
        <v>0</v>
      </c>
      <c r="N17" s="9" t="s">
        <v>0</v>
      </c>
      <c r="O17" s="9" t="s">
        <v>1</v>
      </c>
      <c r="P17" s="9"/>
      <c r="Q17" s="9"/>
      <c r="R17" s="2">
        <f>COUNTIF(C17:Q17,"a")/COUNTIF(C$3:Q$3,"a")*4</f>
        <v>2.3999999999999999</v>
      </c>
      <c r="S17" s="2"/>
      <c r="T17" s="9" t="s">
        <v>0</v>
      </c>
      <c r="U17" s="9" t="s">
        <v>0</v>
      </c>
      <c r="V17" s="9" t="s">
        <v>0</v>
      </c>
      <c r="W17" s="9" t="s">
        <v>0</v>
      </c>
      <c r="X17" s="9" t="s">
        <v>0</v>
      </c>
      <c r="Y17" s="9" t="s">
        <v>0</v>
      </c>
      <c r="Z17" s="9" t="s">
        <v>1</v>
      </c>
      <c r="AA17" s="9" t="s">
        <v>0</v>
      </c>
      <c r="AB17" s="9" t="s">
        <v>1</v>
      </c>
      <c r="AC17" s="2">
        <f>COUNTIF(T17:AB17,"a")/COUNTIF(T$3:AB$3,"a")*4</f>
        <v>3.1111111111111112</v>
      </c>
      <c r="AD17" s="2"/>
      <c r="AE17" s="9" t="s">
        <v>0</v>
      </c>
      <c r="AF17" s="9" t="s">
        <v>0</v>
      </c>
      <c r="AG17" s="9" t="s">
        <v>0</v>
      </c>
      <c r="AH17" s="9" t="s">
        <v>1</v>
      </c>
      <c r="AI17" s="9" t="s">
        <v>0</v>
      </c>
      <c r="AJ17" s="9" t="s">
        <v>0</v>
      </c>
      <c r="AK17" s="2">
        <f>COUNTIF(AE17:AJ17,"a")</f>
        <v>5</v>
      </c>
      <c r="AL17" s="2"/>
      <c r="AM17" s="9" t="s">
        <v>1</v>
      </c>
      <c r="AN17" s="9" t="s">
        <v>1</v>
      </c>
      <c r="AO17" s="9" t="s">
        <v>0</v>
      </c>
      <c r="AP17" s="9" t="s">
        <v>0</v>
      </c>
      <c r="AQ17" s="9" t="s">
        <v>1</v>
      </c>
      <c r="AR17" s="9" t="s">
        <v>1</v>
      </c>
      <c r="AS17" s="9" t="s">
        <v>1</v>
      </c>
      <c r="AT17" s="9" t="s">
        <v>1</v>
      </c>
      <c r="AU17" s="9" t="s">
        <v>1</v>
      </c>
      <c r="AV17" s="9" t="s">
        <v>0</v>
      </c>
      <c r="AW17" s="9" t="s">
        <v>0</v>
      </c>
      <c r="AX17" s="9"/>
      <c r="AY17" s="9"/>
      <c r="AZ17" s="9"/>
      <c r="BA17" s="9"/>
      <c r="BB17" s="9"/>
      <c r="BC17" s="9"/>
      <c r="BD17" s="9" t="s">
        <v>1</v>
      </c>
      <c r="BE17" s="9" t="s">
        <v>1</v>
      </c>
      <c r="BF17" s="9" t="s">
        <v>1</v>
      </c>
      <c r="BG17" s="9" t="s">
        <v>1</v>
      </c>
      <c r="BH17" s="9" t="s">
        <v>1</v>
      </c>
      <c r="BI17" s="9" t="s">
        <v>1</v>
      </c>
      <c r="BJ17" s="2">
        <f>COUNTIF(AM17:BI17,"a")/COUNTIF(AM$3:BI$3,"a")*6</f>
        <v>1.0434782608695652</v>
      </c>
      <c r="BK17" s="2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2"/>
      <c r="BX17" s="2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T17" s="2"/>
      <c r="CU17" s="9" t="s">
        <v>0</v>
      </c>
      <c r="CV17" s="9"/>
      <c r="CW17" s="9"/>
      <c r="CX17" s="9"/>
      <c r="CY17" s="9"/>
      <c r="CZ17" s="2">
        <f>-COUNTIF(CU17:CY17,"a")</f>
        <v>-1</v>
      </c>
      <c r="DA17" s="2"/>
      <c r="DE17" s="3">
        <f>IF($C17="ab","ab",SUM(R17,AC17,AK17,BJ17,BW17,CS17,CZ17/2))</f>
        <v>11.054589371980676</v>
      </c>
    </row>
    <row r="18" spans="1:180" ht="13.5">
      <c r="A18" s="13">
        <v>21150</v>
      </c>
      <c r="B18" s="13"/>
      <c r="C18" s="9" t="s">
        <v>1</v>
      </c>
      <c r="D18" s="9" t="s">
        <v>0</v>
      </c>
      <c r="E18" s="9" t="s">
        <v>0</v>
      </c>
      <c r="F18" s="9" t="s">
        <v>1</v>
      </c>
      <c r="G18" s="9" t="s">
        <v>1</v>
      </c>
      <c r="H18" s="9" t="s">
        <v>1</v>
      </c>
      <c r="I18" s="9" t="s">
        <v>1</v>
      </c>
      <c r="J18" s="9" t="s">
        <v>1</v>
      </c>
      <c r="K18" s="9" t="s">
        <v>1</v>
      </c>
      <c r="L18" s="9" t="s">
        <v>0</v>
      </c>
      <c r="M18" s="9" t="s">
        <v>0</v>
      </c>
      <c r="N18" s="9" t="s">
        <v>0</v>
      </c>
      <c r="O18" s="9" t="s">
        <v>0</v>
      </c>
      <c r="P18" s="9"/>
      <c r="Q18" s="9"/>
      <c r="R18" s="2">
        <f>COUNTIF(C18:Q18,"a")/COUNTIF(C$3:Q$3,"a")*4</f>
        <v>1.6000000000000001</v>
      </c>
      <c r="S18" s="2"/>
      <c r="T18" s="9" t="s">
        <v>0</v>
      </c>
      <c r="U18" s="9" t="s">
        <v>0</v>
      </c>
      <c r="V18" s="9" t="s">
        <v>0</v>
      </c>
      <c r="W18" s="9" t="s">
        <v>0</v>
      </c>
      <c r="X18" s="9" t="s">
        <v>0</v>
      </c>
      <c r="Y18" s="9" t="s">
        <v>1</v>
      </c>
      <c r="Z18" s="9" t="s">
        <v>1</v>
      </c>
      <c r="AA18" s="9" t="s">
        <v>0</v>
      </c>
      <c r="AB18" s="9" t="s">
        <v>1</v>
      </c>
      <c r="AC18" s="2">
        <f>COUNTIF(T18:AB18,"a")/COUNTIF(T$3:AB$3,"a")*4</f>
        <v>2.6666666666666665</v>
      </c>
      <c r="AD18" s="2"/>
      <c r="AE18" s="9" t="s">
        <v>0</v>
      </c>
      <c r="AF18" s="9" t="s">
        <v>1</v>
      </c>
      <c r="AG18" s="9" t="s">
        <v>0</v>
      </c>
      <c r="AH18" s="9" t="s">
        <v>0</v>
      </c>
      <c r="AI18" s="9" t="s">
        <v>0</v>
      </c>
      <c r="AJ18" s="9" t="s">
        <v>0</v>
      </c>
      <c r="AK18" s="2">
        <f>COUNTIF(AE18:AJ18,"a")</f>
        <v>5</v>
      </c>
      <c r="AL18" s="2"/>
      <c r="AM18" s="9" t="s">
        <v>1</v>
      </c>
      <c r="AN18" s="9" t="s">
        <v>0</v>
      </c>
      <c r="AO18" s="9" t="s">
        <v>0</v>
      </c>
      <c r="AP18" s="9" t="s">
        <v>0</v>
      </c>
      <c r="AQ18" s="9" t="s">
        <v>0</v>
      </c>
      <c r="AR18" s="9" t="s">
        <v>0</v>
      </c>
      <c r="AS18" s="9" t="s">
        <v>0</v>
      </c>
      <c r="AT18" s="9" t="s">
        <v>0</v>
      </c>
      <c r="AU18" s="9" t="s">
        <v>0</v>
      </c>
      <c r="AV18" s="9" t="s">
        <v>0</v>
      </c>
      <c r="AW18" s="9" t="s">
        <v>0</v>
      </c>
      <c r="AX18" s="9" t="s">
        <v>1</v>
      </c>
      <c r="AY18" s="9" t="s">
        <v>0</v>
      </c>
      <c r="AZ18" s="9" t="s">
        <v>0</v>
      </c>
      <c r="BA18" s="9" t="s">
        <v>0</v>
      </c>
      <c r="BB18" s="9" t="s">
        <v>1</v>
      </c>
      <c r="BC18" s="9" t="s">
        <v>0</v>
      </c>
      <c r="BD18" s="9"/>
      <c r="BE18" s="9" t="s">
        <v>0</v>
      </c>
      <c r="BF18" s="9"/>
      <c r="BG18" s="9" t="s">
        <v>0</v>
      </c>
      <c r="BH18" s="9"/>
      <c r="BI18" s="9"/>
      <c r="BJ18" s="2">
        <f>COUNTIF(AM18:BI18,"a")/COUNTIF(AM$3:BI$3,"a")*6</f>
        <v>4.1739130434782608</v>
      </c>
      <c r="BK18" s="2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2"/>
      <c r="BX18" s="2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T18" s="2"/>
      <c r="CU18" s="9"/>
      <c r="CV18" s="9"/>
      <c r="CW18" s="9"/>
      <c r="CX18" s="9"/>
      <c r="CY18" s="9"/>
      <c r="CZ18" s="2">
        <f>-COUNTIF(CU18:CY18,"a")</f>
        <v>0</v>
      </c>
      <c r="DA18" s="2"/>
      <c r="DE18" s="3">
        <f>IF($C18="ab","ab",SUM(R18,AC18,AK18,BJ18,BW18,CS18,CZ18/2))</f>
        <v>13.440579710144927</v>
      </c>
    </row>
    <row r="19" spans="1:180" ht="13.5">
      <c r="A19" s="13">
        <v>21160</v>
      </c>
      <c r="B19" s="13"/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 t="s">
        <v>0</v>
      </c>
      <c r="K19" s="9" t="s">
        <v>0</v>
      </c>
      <c r="L19" s="9" t="s">
        <v>0</v>
      </c>
      <c r="M19" s="9" t="s">
        <v>0</v>
      </c>
      <c r="N19" s="9" t="s">
        <v>0</v>
      </c>
      <c r="O19" s="9" t="s">
        <v>1</v>
      </c>
      <c r="P19" s="9"/>
      <c r="Q19" s="9"/>
      <c r="R19" s="2">
        <f>COUNTIF(C19:Q19,"a")/COUNTIF(C$3:Q$3,"a")*4</f>
        <v>3.2000000000000002</v>
      </c>
      <c r="S19" s="2"/>
      <c r="T19" s="9" t="s">
        <v>0</v>
      </c>
      <c r="U19" s="9" t="s">
        <v>0</v>
      </c>
      <c r="V19" s="9" t="s">
        <v>0</v>
      </c>
      <c r="W19" s="9" t="s">
        <v>0</v>
      </c>
      <c r="X19" s="9" t="s">
        <v>0</v>
      </c>
      <c r="Y19" s="9" t="s">
        <v>0</v>
      </c>
      <c r="Z19" s="9" t="s">
        <v>1</v>
      </c>
      <c r="AA19" s="9" t="s">
        <v>0</v>
      </c>
      <c r="AB19" s="9" t="s">
        <v>1</v>
      </c>
      <c r="AC19" s="2">
        <f>COUNTIF(T19:AB19,"a")/COUNTIF(T$3:AB$3,"a")*4</f>
        <v>3.1111111111111112</v>
      </c>
      <c r="AD19" s="2"/>
      <c r="AE19" s="9" t="s">
        <v>0</v>
      </c>
      <c r="AF19" s="9" t="s">
        <v>1</v>
      </c>
      <c r="AG19" s="9" t="s">
        <v>1</v>
      </c>
      <c r="AH19" s="9" t="s">
        <v>1</v>
      </c>
      <c r="AI19" s="9" t="s">
        <v>1</v>
      </c>
      <c r="AJ19" s="9" t="s">
        <v>1</v>
      </c>
      <c r="AK19" s="2">
        <f>COUNTIF(AE19:AJ19,"a")</f>
        <v>1</v>
      </c>
      <c r="AL19" s="2"/>
      <c r="AM19" s="9" t="s">
        <v>1</v>
      </c>
      <c r="AN19" s="9" t="s">
        <v>1</v>
      </c>
      <c r="AO19" s="9" t="s">
        <v>0</v>
      </c>
      <c r="AP19" s="9" t="s">
        <v>0</v>
      </c>
      <c r="AQ19" s="9"/>
      <c r="AR19" s="9"/>
      <c r="AS19" s="9"/>
      <c r="AT19" s="9" t="s">
        <v>0</v>
      </c>
      <c r="AU19" s="9" t="s">
        <v>1</v>
      </c>
      <c r="AV19" s="9" t="s">
        <v>0</v>
      </c>
      <c r="AW19" s="9" t="s">
        <v>1</v>
      </c>
      <c r="AX19" s="9"/>
      <c r="AY19" s="9"/>
      <c r="AZ19" s="9"/>
      <c r="BA19" s="9"/>
      <c r="BB19" s="9" t="s">
        <v>1</v>
      </c>
      <c r="BC19" s="9" t="s">
        <v>1</v>
      </c>
      <c r="BD19" s="9" t="s">
        <v>1</v>
      </c>
      <c r="BE19" s="9" t="s">
        <v>1</v>
      </c>
      <c r="BF19" s="9" t="s">
        <v>1</v>
      </c>
      <c r="BG19" s="9" t="s">
        <v>1</v>
      </c>
      <c r="BH19" s="9" t="s">
        <v>1</v>
      </c>
      <c r="BI19" s="9" t="s">
        <v>1</v>
      </c>
      <c r="BJ19" s="2">
        <f>COUNTIF(AM19:BI19,"a")/COUNTIF(AM$3:BI$3,"a")*6</f>
        <v>1.0434782608695652</v>
      </c>
      <c r="BK19" s="2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2"/>
      <c r="BX19" s="2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T19" s="2"/>
      <c r="CU19" s="9" t="s">
        <v>0</v>
      </c>
      <c r="CV19" s="9"/>
      <c r="CW19" s="9"/>
      <c r="CX19" s="9"/>
      <c r="CY19" s="9"/>
      <c r="CZ19" s="2">
        <f>-COUNTIF(CU19:CY19,"a")</f>
        <v>-1</v>
      </c>
      <c r="DA19" s="2"/>
      <c r="DE19" s="3">
        <f>IF($C19="ab","ab",SUM(R19,AC19,AK19,BJ19,BW19,CS19,CZ19/2))</f>
        <v>7.8545893719806763</v>
      </c>
    </row>
    <row r="20" spans="1:180" ht="13.5">
      <c r="A20" s="13">
        <v>21170</v>
      </c>
      <c r="B20" s="13"/>
      <c r="C20" s="9" t="s">
        <v>1</v>
      </c>
      <c r="D20" s="9" t="s">
        <v>1</v>
      </c>
      <c r="E20" s="9" t="s">
        <v>1</v>
      </c>
      <c r="F20" s="9" t="s">
        <v>1</v>
      </c>
      <c r="G20" s="9" t="s">
        <v>1</v>
      </c>
      <c r="H20" s="9" t="s">
        <v>1</v>
      </c>
      <c r="I20" s="9" t="s">
        <v>1</v>
      </c>
      <c r="J20" s="9" t="s">
        <v>1</v>
      </c>
      <c r="K20" s="9" t="s">
        <v>1</v>
      </c>
      <c r="L20" s="9" t="s">
        <v>1</v>
      </c>
      <c r="M20" s="9" t="s">
        <v>1</v>
      </c>
      <c r="N20" s="9" t="s">
        <v>1</v>
      </c>
      <c r="O20" s="9" t="s">
        <v>1</v>
      </c>
      <c r="P20" s="9"/>
      <c r="Q20" s="9"/>
      <c r="R20" s="2">
        <f>COUNTIF(C20:Q20,"a")/COUNTIF(C$3:Q$3,"a")*4</f>
        <v>0</v>
      </c>
      <c r="S20" s="2"/>
      <c r="T20" s="9" t="s">
        <v>0</v>
      </c>
      <c r="U20" s="9" t="s">
        <v>0</v>
      </c>
      <c r="V20" s="9" t="s">
        <v>0</v>
      </c>
      <c r="W20" s="9" t="s">
        <v>0</v>
      </c>
      <c r="X20" s="9" t="s">
        <v>0</v>
      </c>
      <c r="Y20" s="9" t="s">
        <v>1</v>
      </c>
      <c r="Z20" s="9"/>
      <c r="AA20" s="9"/>
      <c r="AB20" s="9"/>
      <c r="AC20" s="2">
        <f>COUNTIF(T20:AB20,"a")/COUNTIF(T$3:AB$3,"a")*4</f>
        <v>2.2222222222222223</v>
      </c>
      <c r="AD20" s="2"/>
      <c r="AE20" s="9" t="s">
        <v>0</v>
      </c>
      <c r="AF20" s="9" t="s">
        <v>1</v>
      </c>
      <c r="AG20" s="9" t="s">
        <v>0</v>
      </c>
      <c r="AH20" s="9" t="s">
        <v>0</v>
      </c>
      <c r="AI20" s="9" t="s">
        <v>1</v>
      </c>
      <c r="AJ20" s="9" t="s">
        <v>1</v>
      </c>
      <c r="AK20" s="2">
        <f>COUNTIF(AE20:AJ20,"a")</f>
        <v>3</v>
      </c>
      <c r="AL20" s="2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2">
        <f>COUNTIF(AM20:BI20,"a")/COUNTIF(AM$3:BI$3,"a")*6</f>
        <v>0</v>
      </c>
      <c r="BK20" s="2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2"/>
      <c r="BX20" s="2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T20" s="2"/>
      <c r="CU20" s="9" t="s">
        <v>0</v>
      </c>
      <c r="CV20" s="9"/>
      <c r="CW20" s="9"/>
      <c r="CX20" s="9"/>
      <c r="CY20" s="9"/>
      <c r="CZ20" s="2">
        <f>-COUNTIF(CU20:CY20,"a")</f>
        <v>-1</v>
      </c>
      <c r="DA20" s="2"/>
      <c r="DE20" s="3">
        <f>IF($C20="ab","ab",SUM(R20,AC20,AK20,BJ20,BW20,CS20,CZ20/2))</f>
        <v>4.7222222222222223</v>
      </c>
    </row>
    <row r="21" spans="1:180" ht="13.5">
      <c r="A21" s="13">
        <v>21190</v>
      </c>
      <c r="B21" s="13"/>
      <c r="C21" s="9" t="s">
        <v>0</v>
      </c>
      <c r="D21" s="9" t="s">
        <v>1</v>
      </c>
      <c r="E21" s="9" t="s">
        <v>1</v>
      </c>
      <c r="F21" s="9" t="s">
        <v>0</v>
      </c>
      <c r="G21" s="9" t="s">
        <v>0</v>
      </c>
      <c r="H21" s="9" t="s">
        <v>0</v>
      </c>
      <c r="I21" s="9" t="s">
        <v>0</v>
      </c>
      <c r="J21" s="9" t="s">
        <v>0</v>
      </c>
      <c r="K21" s="9" t="s">
        <v>0</v>
      </c>
      <c r="L21" s="9" t="s">
        <v>0</v>
      </c>
      <c r="M21" s="9" t="s">
        <v>0</v>
      </c>
      <c r="N21" s="9" t="s">
        <v>0</v>
      </c>
      <c r="O21" s="9" t="s">
        <v>0</v>
      </c>
      <c r="P21" s="9"/>
      <c r="Q21" s="9"/>
      <c r="R21" s="2">
        <f>COUNTIF(C21:Q21,"a")/COUNTIF(C$3:Q$3,"a")*4</f>
        <v>2.9333333333333331</v>
      </c>
      <c r="S21" s="2"/>
      <c r="T21" s="9" t="s">
        <v>1</v>
      </c>
      <c r="U21" s="9" t="s">
        <v>0</v>
      </c>
      <c r="V21" s="9" t="s">
        <v>0</v>
      </c>
      <c r="W21" s="9" t="s">
        <v>0</v>
      </c>
      <c r="X21" s="9" t="s">
        <v>0</v>
      </c>
      <c r="Y21" s="9" t="s">
        <v>0</v>
      </c>
      <c r="Z21" s="9" t="s">
        <v>1</v>
      </c>
      <c r="AA21" s="9" t="s">
        <v>1</v>
      </c>
      <c r="AB21" s="9" t="s">
        <v>1</v>
      </c>
      <c r="AC21" s="2">
        <f>COUNTIF(T21:AB21,"a")/COUNTIF(T$3:AB$3,"a")*4</f>
        <v>2.2222222222222223</v>
      </c>
      <c r="AD21" s="2"/>
      <c r="AE21" s="9" t="s">
        <v>0</v>
      </c>
      <c r="AF21" s="9" t="s">
        <v>1</v>
      </c>
      <c r="AG21" s="9" t="s">
        <v>1</v>
      </c>
      <c r="AH21" s="9" t="s">
        <v>1</v>
      </c>
      <c r="AI21" s="9" t="s">
        <v>1</v>
      </c>
      <c r="AJ21" s="9" t="s">
        <v>0</v>
      </c>
      <c r="AK21" s="2">
        <f>COUNTIF(AE21:AJ21,"a")</f>
        <v>2</v>
      </c>
      <c r="AL21" s="2"/>
      <c r="AM21" s="9" t="s">
        <v>1</v>
      </c>
      <c r="AN21" s="9" t="s">
        <v>0</v>
      </c>
      <c r="AO21" s="9" t="s">
        <v>0</v>
      </c>
      <c r="AP21" s="9" t="s">
        <v>1</v>
      </c>
      <c r="AQ21" s="9" t="s">
        <v>1</v>
      </c>
      <c r="AR21" s="9" t="s">
        <v>1</v>
      </c>
      <c r="AS21" s="9" t="s">
        <v>1</v>
      </c>
      <c r="AT21" s="9" t="s">
        <v>1</v>
      </c>
      <c r="AU21" s="9" t="s">
        <v>0</v>
      </c>
      <c r="AV21" s="9" t="s">
        <v>0</v>
      </c>
      <c r="AW21" s="9" t="s">
        <v>0</v>
      </c>
      <c r="AX21" s="9" t="s">
        <v>1</v>
      </c>
      <c r="AY21" s="9" t="s">
        <v>1</v>
      </c>
      <c r="AZ21" s="9" t="s">
        <v>1</v>
      </c>
      <c r="BA21" s="9" t="s">
        <v>1</v>
      </c>
      <c r="BB21" s="9" t="s">
        <v>1</v>
      </c>
      <c r="BC21" s="9" t="s">
        <v>1</v>
      </c>
      <c r="BD21" s="9" t="s">
        <v>1</v>
      </c>
      <c r="BE21" s="9" t="s">
        <v>1</v>
      </c>
      <c r="BF21" s="9" t="s">
        <v>1</v>
      </c>
      <c r="BG21" s="9" t="s">
        <v>1</v>
      </c>
      <c r="BH21" s="9" t="s">
        <v>1</v>
      </c>
      <c r="BI21" s="9" t="s">
        <v>1</v>
      </c>
      <c r="BJ21" s="2">
        <f>COUNTIF(AM21:BI21,"a")/COUNTIF(AM$3:BI$3,"a")*6</f>
        <v>1.3043478260869565</v>
      </c>
      <c r="BK21" s="2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2"/>
      <c r="BX21" s="2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T21" s="2"/>
      <c r="CU21" s="9"/>
      <c r="CV21" s="9" t="s">
        <v>0</v>
      </c>
      <c r="CW21" s="9" t="s">
        <v>0</v>
      </c>
      <c r="CX21" s="9"/>
      <c r="CY21" s="9" t="s">
        <v>0</v>
      </c>
      <c r="CZ21" s="2">
        <f>-COUNTIF(CU21:CY21,"a")</f>
        <v>-3</v>
      </c>
      <c r="DA21" s="2"/>
      <c r="DE21" s="3">
        <f>IF($C21="ab","ab",SUM(R21,AC21,AK21,BJ21,BW21,CS21,CZ21/2))</f>
        <v>6.959903381642512</v>
      </c>
    </row>
    <row r="22" spans="1:180" ht="13.5">
      <c r="A22" s="13">
        <v>21230</v>
      </c>
      <c r="B22" s="13"/>
      <c r="C22" s="9" t="s">
        <v>1</v>
      </c>
      <c r="D22" s="9" t="s">
        <v>1</v>
      </c>
      <c r="E22" s="9" t="s">
        <v>1</v>
      </c>
      <c r="F22" s="9" t="s">
        <v>1</v>
      </c>
      <c r="G22" s="9" t="s">
        <v>0</v>
      </c>
      <c r="H22" s="9" t="s">
        <v>0</v>
      </c>
      <c r="I22" s="9"/>
      <c r="J22" s="9"/>
      <c r="K22" s="9"/>
      <c r="L22" s="9" t="s">
        <v>1</v>
      </c>
      <c r="M22" s="9" t="s">
        <v>1</v>
      </c>
      <c r="N22" s="9" t="s">
        <v>1</v>
      </c>
      <c r="O22" s="9" t="s">
        <v>1</v>
      </c>
      <c r="P22" s="9"/>
      <c r="Q22" s="9"/>
      <c r="R22" s="2">
        <f>COUNTIF(C22:Q22,"a")/COUNTIF(C$3:Q$3,"a")*4</f>
        <v>0.53333333333333333</v>
      </c>
      <c r="S22" s="2"/>
      <c r="T22" s="9" t="s">
        <v>0</v>
      </c>
      <c r="U22" s="9" t="s">
        <v>0</v>
      </c>
      <c r="V22" s="9" t="s">
        <v>1</v>
      </c>
      <c r="W22" s="9" t="s">
        <v>0</v>
      </c>
      <c r="X22" s="9" t="s">
        <v>0</v>
      </c>
      <c r="Y22" s="9" t="s">
        <v>1</v>
      </c>
      <c r="Z22" s="9"/>
      <c r="AA22" s="9"/>
      <c r="AB22" s="9"/>
      <c r="AC22" s="2">
        <f>COUNTIF(T22:AB22,"a")/COUNTIF(T$3:AB$3,"a")*4</f>
        <v>1.7777777777777777</v>
      </c>
      <c r="AD22" s="2"/>
      <c r="AE22" s="9" t="s">
        <v>0</v>
      </c>
      <c r="AF22" s="9" t="s">
        <v>1</v>
      </c>
      <c r="AG22" s="9" t="s">
        <v>1</v>
      </c>
      <c r="AH22" s="9" t="s">
        <v>1</v>
      </c>
      <c r="AI22" s="9"/>
      <c r="AJ22" s="9" t="s">
        <v>0</v>
      </c>
      <c r="AK22" s="2">
        <f>COUNTIF(AE22:AJ22,"a")</f>
        <v>2</v>
      </c>
      <c r="AL22" s="2"/>
      <c r="AM22" s="9" t="s">
        <v>1</v>
      </c>
      <c r="AN22" s="9" t="s">
        <v>1</v>
      </c>
      <c r="AO22" s="9" t="s">
        <v>0</v>
      </c>
      <c r="AP22" s="9" t="s">
        <v>0</v>
      </c>
      <c r="AQ22" s="9" t="s">
        <v>1</v>
      </c>
      <c r="AR22" s="9" t="s">
        <v>1</v>
      </c>
      <c r="AS22" s="9" t="s">
        <v>1</v>
      </c>
      <c r="AT22" s="9" t="s">
        <v>1</v>
      </c>
      <c r="AU22" s="9" t="s">
        <v>1</v>
      </c>
      <c r="AV22" s="9" t="s">
        <v>1</v>
      </c>
      <c r="AW22" s="9" t="s">
        <v>0</v>
      </c>
      <c r="AX22" s="9"/>
      <c r="AY22" s="9"/>
      <c r="AZ22" s="9"/>
      <c r="BA22" s="9"/>
      <c r="BB22" s="9"/>
      <c r="BC22" s="9"/>
      <c r="BD22" s="9" t="s">
        <v>1</v>
      </c>
      <c r="BE22" s="9" t="s">
        <v>1</v>
      </c>
      <c r="BF22" s="9" t="s">
        <v>1</v>
      </c>
      <c r="BG22" s="9" t="s">
        <v>1</v>
      </c>
      <c r="BH22" s="9" t="s">
        <v>1</v>
      </c>
      <c r="BI22" s="9" t="s">
        <v>1</v>
      </c>
      <c r="BJ22" s="2">
        <f>COUNTIF(AM22:BI22,"a")/COUNTIF(AM$3:BI$3,"a")*6</f>
        <v>0.78260869565217384</v>
      </c>
      <c r="BK22" s="2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2"/>
      <c r="BX22" s="2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T22" s="2"/>
      <c r="CU22" s="9"/>
      <c r="CV22" s="9"/>
      <c r="CW22" s="9"/>
      <c r="CX22" s="9"/>
      <c r="CY22" s="9"/>
      <c r="CZ22" s="2">
        <f>-COUNTIF(CU22:CY22,"a")</f>
        <v>0</v>
      </c>
      <c r="DA22" s="2"/>
      <c r="DE22" s="3">
        <f>IF($C22="ab","ab",SUM(R22,AC22,AK22,BJ22,BW22,CS22,CZ22/2))</f>
        <v>5.0937198067632847</v>
      </c>
    </row>
    <row r="23" spans="1:180" ht="13.5">
      <c r="A23" s="13">
        <v>21240</v>
      </c>
      <c r="B23" s="13"/>
      <c r="C23" s="9" t="s">
        <v>0</v>
      </c>
      <c r="D23" s="9" t="s">
        <v>0</v>
      </c>
      <c r="E23" s="9" t="s">
        <v>0</v>
      </c>
      <c r="F23" s="9" t="s">
        <v>0</v>
      </c>
      <c r="G23" s="9" t="s">
        <v>0</v>
      </c>
      <c r="H23" s="9" t="s">
        <v>0</v>
      </c>
      <c r="I23" s="9" t="s">
        <v>0</v>
      </c>
      <c r="J23" s="9" t="s">
        <v>0</v>
      </c>
      <c r="K23" s="9" t="s">
        <v>0</v>
      </c>
      <c r="L23" s="9" t="s">
        <v>0</v>
      </c>
      <c r="M23" s="9" t="s">
        <v>0</v>
      </c>
      <c r="N23" s="9" t="s">
        <v>0</v>
      </c>
      <c r="O23" s="9" t="s">
        <v>1</v>
      </c>
      <c r="P23" s="9" t="s">
        <v>1</v>
      </c>
      <c r="Q23" s="9" t="s">
        <v>1</v>
      </c>
      <c r="R23" s="2">
        <f>COUNTIF(C23:Q23,"a")/COUNTIF(C$3:Q$3,"a")*4</f>
        <v>3.2000000000000002</v>
      </c>
      <c r="S23" s="2"/>
      <c r="T23" s="9" t="s">
        <v>0</v>
      </c>
      <c r="U23" s="9" t="s">
        <v>0</v>
      </c>
      <c r="V23" s="9" t="s">
        <v>0</v>
      </c>
      <c r="W23" s="9" t="s">
        <v>0</v>
      </c>
      <c r="X23" s="9" t="s">
        <v>0</v>
      </c>
      <c r="Y23" s="9" t="s">
        <v>0</v>
      </c>
      <c r="Z23" s="9" t="s">
        <v>1</v>
      </c>
      <c r="AA23" s="9" t="s">
        <v>0</v>
      </c>
      <c r="AB23" s="9" t="s">
        <v>1</v>
      </c>
      <c r="AC23" s="2">
        <f>COUNTIF(T23:AB23,"a")/COUNTIF(T$3:AB$3,"a")*4</f>
        <v>3.1111111111111112</v>
      </c>
      <c r="AD23" s="2"/>
      <c r="AE23" s="9" t="s">
        <v>0</v>
      </c>
      <c r="AF23" s="9" t="s">
        <v>1</v>
      </c>
      <c r="AG23" s="9" t="s">
        <v>0</v>
      </c>
      <c r="AH23" s="9" t="s">
        <v>0</v>
      </c>
      <c r="AI23" s="9" t="s">
        <v>1</v>
      </c>
      <c r="AJ23" s="9" t="s">
        <v>1</v>
      </c>
      <c r="AK23" s="2">
        <f>COUNTIF(AE23:AJ23,"a")</f>
        <v>3</v>
      </c>
      <c r="AL23" s="2"/>
      <c r="AM23" s="9" t="s">
        <v>1</v>
      </c>
      <c r="AN23" s="9" t="s">
        <v>0</v>
      </c>
      <c r="AO23" s="9" t="s">
        <v>0</v>
      </c>
      <c r="AP23" s="9" t="s">
        <v>0</v>
      </c>
      <c r="AQ23" s="9" t="s">
        <v>1</v>
      </c>
      <c r="AR23" s="9" t="s">
        <v>0</v>
      </c>
      <c r="AS23" s="9" t="s">
        <v>1</v>
      </c>
      <c r="AT23" s="9" t="s">
        <v>1</v>
      </c>
      <c r="AU23" s="9" t="s">
        <v>0</v>
      </c>
      <c r="AV23" s="9" t="s">
        <v>0</v>
      </c>
      <c r="AW23" s="9" t="s">
        <v>0</v>
      </c>
      <c r="AX23" s="9" t="s">
        <v>1</v>
      </c>
      <c r="AY23" s="9" t="s">
        <v>1</v>
      </c>
      <c r="AZ23" s="9" t="s">
        <v>1</v>
      </c>
      <c r="BA23" s="9" t="s">
        <v>1</v>
      </c>
      <c r="BB23" s="9"/>
      <c r="BC23" s="9"/>
      <c r="BD23" s="9"/>
      <c r="BE23" s="9"/>
      <c r="BF23" s="9"/>
      <c r="BG23" s="9"/>
      <c r="BH23" s="9"/>
      <c r="BI23" s="9"/>
      <c r="BJ23" s="2">
        <f>COUNTIF(AM23:BI23,"a")/COUNTIF(AM$3:BI$3,"a")*6</f>
        <v>1.8260869565217392</v>
      </c>
      <c r="BK23" s="2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2"/>
      <c r="BX23" s="2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T23" s="2"/>
      <c r="CU23" s="9" t="s">
        <v>0</v>
      </c>
      <c r="CV23" s="9"/>
      <c r="CW23" s="9" t="s">
        <v>0</v>
      </c>
      <c r="CX23" s="9"/>
      <c r="CY23" s="9"/>
      <c r="CZ23" s="2">
        <f>-COUNTIF(CU23:CY23,"a")</f>
        <v>-2</v>
      </c>
      <c r="DA23" s="2"/>
      <c r="DE23" s="3">
        <f>IF($C23="ab","ab",SUM(R23,AC23,AK23,BJ23,BW23,CS23,CZ23/2))</f>
        <v>10.13719806763285</v>
      </c>
    </row>
    <row r="24" spans="1:180" ht="13.5">
      <c r="A24" s="13">
        <v>21250</v>
      </c>
      <c r="B24" s="13"/>
      <c r="C24" s="9" t="s">
        <v>1</v>
      </c>
      <c r="D24" s="9" t="s">
        <v>0</v>
      </c>
      <c r="E24" s="9" t="s">
        <v>0</v>
      </c>
      <c r="F24" s="9" t="s">
        <v>0</v>
      </c>
      <c r="G24" s="9" t="s">
        <v>0</v>
      </c>
      <c r="H24" s="9" t="s">
        <v>0</v>
      </c>
      <c r="I24" s="9" t="s">
        <v>1</v>
      </c>
      <c r="J24" s="9" t="s">
        <v>1</v>
      </c>
      <c r="K24" s="9" t="s">
        <v>1</v>
      </c>
      <c r="L24" s="9" t="s">
        <v>1</v>
      </c>
      <c r="M24" s="9" t="s">
        <v>1</v>
      </c>
      <c r="N24" s="9" t="s">
        <v>1</v>
      </c>
      <c r="O24" s="9" t="s">
        <v>1</v>
      </c>
      <c r="P24" s="9"/>
      <c r="Q24" s="9"/>
      <c r="R24" s="2">
        <f>COUNTIF(C24:Q24,"a")/COUNTIF(C$3:Q$3,"a")*4</f>
        <v>1.3333333333333333</v>
      </c>
      <c r="S24" s="2"/>
      <c r="T24" s="9" t="s">
        <v>0</v>
      </c>
      <c r="U24" s="9" t="s">
        <v>0</v>
      </c>
      <c r="V24" s="9" t="s">
        <v>0</v>
      </c>
      <c r="W24" s="9" t="s">
        <v>0</v>
      </c>
      <c r="X24" s="9" t="s">
        <v>0</v>
      </c>
      <c r="Y24" s="9" t="s">
        <v>0</v>
      </c>
      <c r="Z24" s="9" t="s">
        <v>1</v>
      </c>
      <c r="AA24" s="9" t="s">
        <v>0</v>
      </c>
      <c r="AB24" s="9" t="s">
        <v>1</v>
      </c>
      <c r="AC24" s="2">
        <f>COUNTIF(T24:AB24,"a")/COUNTIF(T$3:AB$3,"a")*4</f>
        <v>3.1111111111111112</v>
      </c>
      <c r="AD24" s="2"/>
      <c r="AE24" s="9" t="s">
        <v>0</v>
      </c>
      <c r="AF24" s="9" t="s">
        <v>0</v>
      </c>
      <c r="AG24" s="9" t="s">
        <v>0</v>
      </c>
      <c r="AH24" s="9" t="s">
        <v>0</v>
      </c>
      <c r="AI24" s="9" t="s">
        <v>0</v>
      </c>
      <c r="AJ24" s="9" t="s">
        <v>0</v>
      </c>
      <c r="AK24" s="2">
        <f>COUNTIF(AE24:AJ24,"a")</f>
        <v>6</v>
      </c>
      <c r="AL24" s="2"/>
      <c r="AM24" s="9" t="s">
        <v>0</v>
      </c>
      <c r="AN24" s="9" t="s">
        <v>0</v>
      </c>
      <c r="AO24" s="9" t="s">
        <v>0</v>
      </c>
      <c r="AP24" s="9" t="s">
        <v>0</v>
      </c>
      <c r="AQ24" s="9" t="s">
        <v>1</v>
      </c>
      <c r="AR24" s="9" t="s">
        <v>0</v>
      </c>
      <c r="AS24" s="9" t="s">
        <v>1</v>
      </c>
      <c r="AT24" s="9" t="s">
        <v>0</v>
      </c>
      <c r="AU24" s="9" t="s">
        <v>0</v>
      </c>
      <c r="AV24" s="9" t="s">
        <v>0</v>
      </c>
      <c r="AW24" s="9" t="s">
        <v>0</v>
      </c>
      <c r="AX24" s="9"/>
      <c r="AY24" s="9"/>
      <c r="AZ24" s="9"/>
      <c r="BA24" s="9" t="s">
        <v>1</v>
      </c>
      <c r="BB24" s="9" t="s">
        <v>1</v>
      </c>
      <c r="BC24" s="9" t="s">
        <v>1</v>
      </c>
      <c r="BD24" s="9"/>
      <c r="BE24" s="9"/>
      <c r="BF24" s="9"/>
      <c r="BG24" s="9"/>
      <c r="BH24" s="9"/>
      <c r="BI24" s="9"/>
      <c r="BJ24" s="2">
        <f>COUNTIF(AM24:BI24,"a")/COUNTIF(AM$3:BI$3,"a")*6</f>
        <v>2.347826086956522</v>
      </c>
      <c r="BK24" s="2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2"/>
      <c r="BX24" s="2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T24" s="2"/>
      <c r="CU24" s="9"/>
      <c r="CV24" s="9"/>
      <c r="CW24" s="9"/>
      <c r="CX24" s="9"/>
      <c r="CY24" s="9"/>
      <c r="CZ24" s="2">
        <f>-COUNTIF(CU24:CY24,"a")</f>
        <v>0</v>
      </c>
      <c r="DA24" s="2"/>
      <c r="DE24" s="3">
        <f>IF($C24="ab","ab",SUM(R24,AC24,AK24,BJ24,BW24,CS24,CZ24/2))</f>
        <v>12.792270531400966</v>
      </c>
    </row>
    <row r="25" spans="1:180" ht="13.5">
      <c r="A25" s="13">
        <v>21260</v>
      </c>
      <c r="B25" s="13"/>
      <c r="C25" s="9" t="s">
        <v>1</v>
      </c>
      <c r="D25" s="9" t="s">
        <v>1</v>
      </c>
      <c r="E25" s="9" t="s">
        <v>0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1</v>
      </c>
      <c r="O25" s="9"/>
      <c r="P25" s="9"/>
      <c r="Q25" s="9"/>
      <c r="R25" s="2">
        <f>COUNTIF(C25:Q25,"a")/COUNTIF(C$3:Q$3,"a")*4</f>
        <v>0.26666666666666666</v>
      </c>
      <c r="S25" s="2"/>
      <c r="T25" s="9" t="s">
        <v>0</v>
      </c>
      <c r="U25" s="9" t="s">
        <v>0</v>
      </c>
      <c r="V25" s="9" t="s">
        <v>0</v>
      </c>
      <c r="W25" s="9" t="s">
        <v>0</v>
      </c>
      <c r="X25" s="9" t="s">
        <v>1</v>
      </c>
      <c r="Y25" s="9" t="s">
        <v>0</v>
      </c>
      <c r="Z25" s="9" t="s">
        <v>1</v>
      </c>
      <c r="AA25" s="9" t="s">
        <v>1</v>
      </c>
      <c r="AB25" s="9" t="s">
        <v>1</v>
      </c>
      <c r="AC25" s="2">
        <f>COUNTIF(T25:AB25,"a")/COUNTIF(T$3:AB$3,"a")*4</f>
        <v>2.2222222222222223</v>
      </c>
      <c r="AD25" s="2"/>
      <c r="AE25" s="9" t="s">
        <v>0</v>
      </c>
      <c r="AF25" s="9" t="s">
        <v>1</v>
      </c>
      <c r="AG25" s="9" t="s">
        <v>1</v>
      </c>
      <c r="AH25" s="9" t="s">
        <v>1</v>
      </c>
      <c r="AI25" s="9" t="s">
        <v>0</v>
      </c>
      <c r="AJ25" s="9" t="s">
        <v>1</v>
      </c>
      <c r="AK25" s="2">
        <f>COUNTIF(AE25:AJ25,"a")</f>
        <v>2</v>
      </c>
      <c r="AL25" s="2"/>
      <c r="AM25" s="9" t="s">
        <v>1</v>
      </c>
      <c r="AN25" s="9" t="s">
        <v>1</v>
      </c>
      <c r="AO25" s="9" t="s">
        <v>0</v>
      </c>
      <c r="AP25" s="9" t="s">
        <v>0</v>
      </c>
      <c r="AQ25" s="9"/>
      <c r="AR25" s="9"/>
      <c r="AS25" s="9"/>
      <c r="AT25" s="9"/>
      <c r="AU25" s="9" t="s">
        <v>1</v>
      </c>
      <c r="AV25" s="9" t="s">
        <v>1</v>
      </c>
      <c r="AW25" s="9" t="s">
        <v>1</v>
      </c>
      <c r="AX25" s="9"/>
      <c r="AY25" s="9"/>
      <c r="AZ25" s="9"/>
      <c r="BA25" s="9"/>
      <c r="BB25" s="9"/>
      <c r="BC25" s="9"/>
      <c r="BD25" s="9" t="s">
        <v>1</v>
      </c>
      <c r="BE25" s="9" t="s">
        <v>1</v>
      </c>
      <c r="BF25" s="9" t="s">
        <v>1</v>
      </c>
      <c r="BG25" s="9" t="s">
        <v>1</v>
      </c>
      <c r="BH25" s="9" t="s">
        <v>1</v>
      </c>
      <c r="BI25" s="9" t="s">
        <v>1</v>
      </c>
      <c r="BJ25" s="2">
        <f>COUNTIF(AM25:BI25,"a")/COUNTIF(AM$3:BI$3,"a")*6</f>
        <v>0.52173913043478259</v>
      </c>
      <c r="BK25" s="2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2"/>
      <c r="BX25" s="2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T25" s="2"/>
      <c r="CU25" s="9" t="s">
        <v>0</v>
      </c>
      <c r="CV25" s="9"/>
      <c r="CW25" s="9"/>
      <c r="CX25" s="9"/>
      <c r="CY25" s="9"/>
      <c r="CZ25" s="2">
        <f>-COUNTIF(CU25:CY25,"a")</f>
        <v>-1</v>
      </c>
      <c r="DA25" s="2"/>
      <c r="DE25" s="3">
        <f>IF($C25="ab","ab",SUM(R25,AC25,AK25,BJ25,BW25,CS25,CZ25/2))</f>
        <v>4.5106280193236712</v>
      </c>
    </row>
    <row r="26" spans="1:180" ht="13.5">
      <c r="A26" s="13">
        <v>21270</v>
      </c>
      <c r="B26" s="13"/>
      <c r="C26" s="9" t="s">
        <v>0</v>
      </c>
      <c r="D26" s="9" t="s">
        <v>0</v>
      </c>
      <c r="E26" s="9" t="s">
        <v>0</v>
      </c>
      <c r="F26" s="9" t="s">
        <v>1</v>
      </c>
      <c r="G26" s="9" t="s">
        <v>0</v>
      </c>
      <c r="H26" s="9" t="s">
        <v>0</v>
      </c>
      <c r="I26" s="9" t="s">
        <v>1</v>
      </c>
      <c r="J26" s="9" t="s">
        <v>1</v>
      </c>
      <c r="K26" s="9" t="s">
        <v>0</v>
      </c>
      <c r="L26" s="9" t="s">
        <v>1</v>
      </c>
      <c r="M26" s="9" t="s">
        <v>0</v>
      </c>
      <c r="N26" s="9" t="s">
        <v>0</v>
      </c>
      <c r="O26" s="9" t="s">
        <v>0</v>
      </c>
      <c r="P26" s="9"/>
      <c r="Q26" s="9"/>
      <c r="R26" s="2">
        <f>COUNTIF(C26:Q26,"a")/COUNTIF(C$3:Q$3,"a")*4</f>
        <v>2.3999999999999999</v>
      </c>
      <c r="S26" s="2"/>
      <c r="T26" s="9" t="s">
        <v>1</v>
      </c>
      <c r="U26" s="9" t="s">
        <v>0</v>
      </c>
      <c r="V26" s="9" t="s">
        <v>0</v>
      </c>
      <c r="W26" s="9" t="s">
        <v>0</v>
      </c>
      <c r="X26" s="9" t="s">
        <v>0</v>
      </c>
      <c r="Y26" s="9" t="s">
        <v>0</v>
      </c>
      <c r="Z26" s="9" t="s">
        <v>1</v>
      </c>
      <c r="AA26" s="9" t="s">
        <v>1</v>
      </c>
      <c r="AB26" s="9" t="s">
        <v>1</v>
      </c>
      <c r="AC26" s="2">
        <f>COUNTIF(T26:AB26,"a")/COUNTIF(T$3:AB$3,"a")*4</f>
        <v>2.2222222222222223</v>
      </c>
      <c r="AD26" s="2"/>
      <c r="AE26" s="9" t="s">
        <v>0</v>
      </c>
      <c r="AF26" s="9" t="s">
        <v>0</v>
      </c>
      <c r="AG26" s="9" t="s">
        <v>1</v>
      </c>
      <c r="AH26" s="9" t="s">
        <v>1</v>
      </c>
      <c r="AI26" s="9" t="s">
        <v>0</v>
      </c>
      <c r="AJ26" s="9" t="s">
        <v>1</v>
      </c>
      <c r="AK26" s="2">
        <f>COUNTIF(AE26:AJ26,"a")</f>
        <v>3</v>
      </c>
      <c r="AL26" s="2"/>
      <c r="AM26" s="9" t="s">
        <v>0</v>
      </c>
      <c r="AN26" s="9" t="s">
        <v>0</v>
      </c>
      <c r="AO26" s="9" t="s">
        <v>0</v>
      </c>
      <c r="AP26" s="9" t="s">
        <v>0</v>
      </c>
      <c r="AQ26" s="9"/>
      <c r="AR26" s="9"/>
      <c r="AS26" s="9"/>
      <c r="AT26" s="9"/>
      <c r="AU26" s="9" t="s">
        <v>0</v>
      </c>
      <c r="AV26" s="9" t="s">
        <v>0</v>
      </c>
      <c r="AW26" s="9" t="s">
        <v>0</v>
      </c>
      <c r="AX26" s="9" t="s">
        <v>1</v>
      </c>
      <c r="AY26" s="9" t="s">
        <v>1</v>
      </c>
      <c r="AZ26" s="9" t="s">
        <v>1</v>
      </c>
      <c r="BA26" s="9" t="s">
        <v>1</v>
      </c>
      <c r="BB26" s="9" t="s">
        <v>1</v>
      </c>
      <c r="BC26" s="9" t="s">
        <v>1</v>
      </c>
      <c r="BD26" s="9" t="s">
        <v>1</v>
      </c>
      <c r="BE26" s="9" t="s">
        <v>1</v>
      </c>
      <c r="BF26" s="9" t="s">
        <v>1</v>
      </c>
      <c r="BG26" s="9" t="s">
        <v>1</v>
      </c>
      <c r="BH26" s="9" t="s">
        <v>1</v>
      </c>
      <c r="BI26" s="9" t="s">
        <v>1</v>
      </c>
      <c r="BJ26" s="2">
        <f>COUNTIF(AM26:BI26,"a")/COUNTIF(AM$3:BI$3,"a")*6</f>
        <v>1.8260869565217392</v>
      </c>
      <c r="BK26" s="2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2"/>
      <c r="BX26" s="2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T26" s="2"/>
      <c r="CU26" s="9" t="s">
        <v>0</v>
      </c>
      <c r="CV26" s="9" t="s">
        <v>0</v>
      </c>
      <c r="CW26" s="9"/>
      <c r="CX26" s="9"/>
      <c r="CY26" s="9" t="s">
        <v>0</v>
      </c>
      <c r="CZ26" s="2">
        <f>-COUNTIF(CU26:CY26,"a")</f>
        <v>-3</v>
      </c>
      <c r="DA26" s="2"/>
      <c r="DE26" s="3">
        <f>IF($C26="ab","ab",SUM(R26,AC26,AK26,BJ26,BW26,CS26,CZ26/2))</f>
        <v>7.9483091787439619</v>
      </c>
    </row>
    <row r="27" spans="1:180" ht="13.5">
      <c r="A27" s="13">
        <v>21280</v>
      </c>
      <c r="B27" s="13"/>
      <c r="C27" s="9" t="s">
        <v>1</v>
      </c>
      <c r="D27" s="9" t="s">
        <v>0</v>
      </c>
      <c r="E27" s="9" t="s">
        <v>0</v>
      </c>
      <c r="F27" s="9" t="s">
        <v>1</v>
      </c>
      <c r="G27" s="9" t="s">
        <v>1</v>
      </c>
      <c r="H27" s="9" t="s">
        <v>1</v>
      </c>
      <c r="I27" s="9" t="s">
        <v>1</v>
      </c>
      <c r="J27" s="9" t="s">
        <v>1</v>
      </c>
      <c r="K27" s="9" t="s">
        <v>1</v>
      </c>
      <c r="L27" s="9" t="s">
        <v>0</v>
      </c>
      <c r="M27" s="9" t="s">
        <v>0</v>
      </c>
      <c r="N27" s="9" t="s">
        <v>1</v>
      </c>
      <c r="O27" s="9" t="s">
        <v>0</v>
      </c>
      <c r="P27" s="9"/>
      <c r="Q27" s="9"/>
      <c r="R27" s="2">
        <f>COUNTIF(C27:Q27,"a")/COUNTIF(C$3:Q$3,"a")*4</f>
        <v>1.3333333333333333</v>
      </c>
      <c r="S27" s="2"/>
      <c r="T27" s="9" t="s">
        <v>1</v>
      </c>
      <c r="U27" s="9" t="s">
        <v>0</v>
      </c>
      <c r="V27" s="9" t="s">
        <v>0</v>
      </c>
      <c r="W27" s="9" t="s">
        <v>0</v>
      </c>
      <c r="X27" s="9" t="s">
        <v>0</v>
      </c>
      <c r="Y27" s="9" t="s">
        <v>0</v>
      </c>
      <c r="Z27" s="9" t="s">
        <v>1</v>
      </c>
      <c r="AA27" s="9" t="s">
        <v>1</v>
      </c>
      <c r="AB27" s="9" t="s">
        <v>1</v>
      </c>
      <c r="AC27" s="2">
        <f>COUNTIF(T27:AB27,"a")/COUNTIF(T$3:AB$3,"a")*4</f>
        <v>2.2222222222222223</v>
      </c>
      <c r="AD27" s="2"/>
      <c r="AE27" s="9" t="s">
        <v>1</v>
      </c>
      <c r="AF27" s="9" t="s">
        <v>1</v>
      </c>
      <c r="AG27" s="9" t="s">
        <v>0</v>
      </c>
      <c r="AH27" s="9" t="s">
        <v>1</v>
      </c>
      <c r="AI27" s="9" t="s">
        <v>0</v>
      </c>
      <c r="AJ27" s="9" t="s">
        <v>0</v>
      </c>
      <c r="AK27" s="2">
        <f>COUNTIF(AE27:AJ27,"a")</f>
        <v>3</v>
      </c>
      <c r="AL27" s="2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 t="s">
        <v>1</v>
      </c>
      <c r="BE27" s="9" t="s">
        <v>1</v>
      </c>
      <c r="BF27" s="9" t="s">
        <v>1</v>
      </c>
      <c r="BG27" s="9" t="s">
        <v>1</v>
      </c>
      <c r="BH27" s="9" t="s">
        <v>1</v>
      </c>
      <c r="BI27" s="9" t="s">
        <v>0</v>
      </c>
      <c r="BJ27" s="2">
        <f>COUNTIF(AM27:BI27,"a")/COUNTIF(AM$3:BI$3,"a")*6</f>
        <v>0.2608695652173913</v>
      </c>
      <c r="BK27" s="2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2"/>
      <c r="BX27" s="2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T27" s="2"/>
      <c r="CU27" s="9" t="s">
        <v>0</v>
      </c>
      <c r="CV27" s="9"/>
      <c r="CW27" s="9" t="s">
        <v>0</v>
      </c>
      <c r="CX27" s="9"/>
      <c r="CY27" s="9"/>
      <c r="CZ27" s="2">
        <f>-COUNTIF(CU27:CY27,"a")</f>
        <v>-2</v>
      </c>
      <c r="DA27" s="2"/>
      <c r="DE27" s="3">
        <f>IF($C27="ab","ab",SUM(R27,AC27,AK27,BJ27,BW27,CS27,CZ27/2))</f>
        <v>5.8164251207729469</v>
      </c>
    </row>
    <row r="28" spans="1:180" ht="13.5">
      <c r="A28" s="13">
        <v>21290</v>
      </c>
      <c r="B28" s="13"/>
      <c r="C28" s="9" t="s">
        <v>1</v>
      </c>
      <c r="D28" s="9" t="s">
        <v>1</v>
      </c>
      <c r="E28" s="9" t="s">
        <v>0</v>
      </c>
      <c r="F28" s="9" t="s">
        <v>1</v>
      </c>
      <c r="G28" s="9" t="s">
        <v>1</v>
      </c>
      <c r="H28" s="9" t="s">
        <v>1</v>
      </c>
      <c r="I28" s="9" t="s">
        <v>1</v>
      </c>
      <c r="J28" s="9" t="s">
        <v>1</v>
      </c>
      <c r="K28" s="9" t="s">
        <v>1</v>
      </c>
      <c r="L28" s="9" t="s">
        <v>0</v>
      </c>
      <c r="M28" s="9" t="s">
        <v>0</v>
      </c>
      <c r="N28" s="9" t="s">
        <v>0</v>
      </c>
      <c r="O28" s="9" t="s">
        <v>1</v>
      </c>
      <c r="P28" s="9" t="s">
        <v>1</v>
      </c>
      <c r="Q28" s="9" t="s">
        <v>1</v>
      </c>
      <c r="R28" s="2">
        <f>COUNTIF(C28:Q28,"a")/COUNTIF(C$3:Q$3,"a")*4</f>
        <v>1.0666666666666667</v>
      </c>
      <c r="S28" s="2"/>
      <c r="T28" s="9" t="s">
        <v>0</v>
      </c>
      <c r="U28" s="9" t="s">
        <v>0</v>
      </c>
      <c r="V28" s="9" t="s">
        <v>0</v>
      </c>
      <c r="W28" s="9" t="s">
        <v>0</v>
      </c>
      <c r="X28" s="9" t="s">
        <v>0</v>
      </c>
      <c r="Y28" s="9" t="s">
        <v>0</v>
      </c>
      <c r="Z28" s="9" t="s">
        <v>1</v>
      </c>
      <c r="AA28" s="9" t="s">
        <v>1</v>
      </c>
      <c r="AB28" s="9" t="s">
        <v>1</v>
      </c>
      <c r="AC28" s="2">
        <f>COUNTIF(T28:AB28,"a")/COUNTIF(T$3:AB$3,"a")*4</f>
        <v>2.6666666666666665</v>
      </c>
      <c r="AD28" s="2"/>
      <c r="AE28" s="9" t="s">
        <v>0</v>
      </c>
      <c r="AF28" s="9" t="s">
        <v>0</v>
      </c>
      <c r="AG28" s="9" t="s">
        <v>0</v>
      </c>
      <c r="AH28" s="9" t="s">
        <v>0</v>
      </c>
      <c r="AI28" s="9" t="s">
        <v>0</v>
      </c>
      <c r="AJ28" s="9" t="s">
        <v>1</v>
      </c>
      <c r="AK28" s="2">
        <f>COUNTIF(AE28:AJ28,"a")</f>
        <v>5</v>
      </c>
      <c r="AL28" s="2"/>
      <c r="AM28" s="9" t="s">
        <v>1</v>
      </c>
      <c r="AN28" s="9" t="s">
        <v>1</v>
      </c>
      <c r="AO28" s="9" t="s">
        <v>1</v>
      </c>
      <c r="AP28" s="9" t="s">
        <v>1</v>
      </c>
      <c r="AQ28" s="9"/>
      <c r="AR28" s="9"/>
      <c r="AS28" s="9"/>
      <c r="AT28" s="9"/>
      <c r="AU28" s="9" t="s">
        <v>1</v>
      </c>
      <c r="AV28" s="9" t="s">
        <v>0</v>
      </c>
      <c r="AW28" s="9" t="s">
        <v>0</v>
      </c>
      <c r="AX28" s="9"/>
      <c r="AY28" s="9"/>
      <c r="AZ28" s="9"/>
      <c r="BA28" s="9"/>
      <c r="BB28" s="9"/>
      <c r="BC28" s="9"/>
      <c r="BD28" s="9"/>
      <c r="BE28" s="9" t="s">
        <v>1</v>
      </c>
      <c r="BF28" s="9"/>
      <c r="BG28" s="9"/>
      <c r="BH28" s="9"/>
      <c r="BI28" s="9" t="s">
        <v>1</v>
      </c>
      <c r="BJ28" s="2">
        <f>COUNTIF(AM28:BI28,"a")/COUNTIF(AM$3:BI$3,"a")*6</f>
        <v>0.52173913043478259</v>
      </c>
      <c r="BK28" s="2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2"/>
      <c r="BX28" s="2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T28" s="2"/>
      <c r="CU28" s="9"/>
      <c r="CV28" s="9"/>
      <c r="CW28" s="9"/>
      <c r="CX28" s="9"/>
      <c r="CY28" s="9" t="s">
        <v>0</v>
      </c>
      <c r="CZ28" s="2">
        <f>-COUNTIF(CU28:CY28,"a")</f>
        <v>-1</v>
      </c>
      <c r="DA28" s="2"/>
      <c r="DE28" s="3">
        <f>IF($C28="ab","ab",SUM(R28,AC28,AK28,BJ28,BW28,CS28,CZ28/2))</f>
        <v>8.7550724637681157</v>
      </c>
    </row>
    <row r="29" spans="1:180" ht="12.86">
      <c r="A29" s="13">
        <v>21340</v>
      </c>
      <c r="B29" s="13"/>
      <c r="C29" s="9" t="s">
        <v>1</v>
      </c>
      <c r="D29" s="9" t="s">
        <v>1</v>
      </c>
      <c r="E29" s="9" t="s">
        <v>1</v>
      </c>
      <c r="F29" s="9" t="s">
        <v>1</v>
      </c>
      <c r="G29" s="9" t="s">
        <v>1</v>
      </c>
      <c r="H29" s="9" t="s">
        <v>1</v>
      </c>
      <c r="I29" s="9" t="s">
        <v>1</v>
      </c>
      <c r="J29" s="9" t="s">
        <v>1</v>
      </c>
      <c r="K29" s="9" t="s">
        <v>1</v>
      </c>
      <c r="L29" s="9" t="s">
        <v>1</v>
      </c>
      <c r="M29" s="9" t="s">
        <v>1</v>
      </c>
      <c r="N29" s="9" t="s">
        <v>1</v>
      </c>
      <c r="O29" s="9" t="s">
        <v>1</v>
      </c>
      <c r="P29" s="9"/>
      <c r="Q29" s="9"/>
      <c r="R29" s="2">
        <f>COUNTIF(C29:Q29,"a")/COUNTIF(C$3:Q$3,"a")*4</f>
        <v>0</v>
      </c>
      <c r="S29" s="2"/>
      <c r="T29" s="9" t="s">
        <v>0</v>
      </c>
      <c r="U29" s="9" t="s">
        <v>0</v>
      </c>
      <c r="V29" s="9" t="s">
        <v>0</v>
      </c>
      <c r="W29" s="9" t="s">
        <v>0</v>
      </c>
      <c r="X29" s="9" t="s">
        <v>0</v>
      </c>
      <c r="Y29" s="9" t="s">
        <v>0</v>
      </c>
      <c r="Z29" s="9" t="s">
        <v>0</v>
      </c>
      <c r="AA29" s="9" t="s">
        <v>0</v>
      </c>
      <c r="AB29" s="9" t="s">
        <v>0</v>
      </c>
      <c r="AC29" s="2">
        <f>COUNTIF(T29:AB29,"a")/COUNTIF(T$3:AB$3,"a")*4</f>
        <v>4</v>
      </c>
      <c r="AD29" s="2"/>
      <c r="AE29" s="9" t="s">
        <v>0</v>
      </c>
      <c r="AF29" s="9" t="s">
        <v>0</v>
      </c>
      <c r="AG29" s="9" t="s">
        <v>0</v>
      </c>
      <c r="AH29" s="9" t="s">
        <v>0</v>
      </c>
      <c r="AI29" s="9" t="s">
        <v>1</v>
      </c>
      <c r="AJ29" s="9" t="s">
        <v>1</v>
      </c>
      <c r="AK29" s="2">
        <f>COUNTIF(AE29:AJ29,"a")</f>
        <v>4</v>
      </c>
      <c r="AL29" s="2"/>
      <c r="AM29" s="9" t="s">
        <v>0</v>
      </c>
      <c r="AN29" s="9" t="s">
        <v>0</v>
      </c>
      <c r="AO29" s="9" t="s">
        <v>0</v>
      </c>
      <c r="AP29" s="9" t="s">
        <v>0</v>
      </c>
      <c r="AQ29" s="9" t="s">
        <v>1</v>
      </c>
      <c r="AR29" s="9" t="s">
        <v>1</v>
      </c>
      <c r="AS29" s="9" t="s">
        <v>1</v>
      </c>
      <c r="AT29" s="9" t="s">
        <v>1</v>
      </c>
      <c r="AU29" s="9" t="s">
        <v>0</v>
      </c>
      <c r="AV29" s="9" t="s">
        <v>0</v>
      </c>
      <c r="AW29" s="9" t="s">
        <v>0</v>
      </c>
      <c r="AX29" s="9" t="s">
        <v>1</v>
      </c>
      <c r="AY29" s="9"/>
      <c r="AZ29" s="9"/>
      <c r="BA29" s="9" t="s">
        <v>1</v>
      </c>
      <c r="BB29" s="9" t="s">
        <v>1</v>
      </c>
      <c r="BC29" s="9" t="s">
        <v>1</v>
      </c>
      <c r="BD29" s="9"/>
      <c r="BE29" s="9"/>
      <c r="BF29" s="9"/>
      <c r="BG29" s="9"/>
      <c r="BH29" s="9"/>
      <c r="BI29" s="9"/>
      <c r="BJ29" s="2">
        <f>COUNTIF(AM29:BI29,"a")/COUNTIF(AM$3:BI$3,"a")*6</f>
        <v>1.8260869565217392</v>
      </c>
      <c r="BK29" s="2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2"/>
      <c r="BX29" s="2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T29" s="2"/>
      <c r="CU29" s="9"/>
      <c r="CV29" s="9"/>
      <c r="CW29" s="9"/>
      <c r="CX29" s="9"/>
      <c r="CY29" s="9"/>
      <c r="CZ29" s="2">
        <f>-COUNTIF(CU29:CY29,"a")</f>
        <v>0</v>
      </c>
      <c r="DA29" s="2"/>
      <c r="DE29" s="3">
        <f>IF($C29="ab","ab",SUM(R29,AC29,AK29,BJ29,BW29,CS29,CZ29/2))</f>
        <v>9.8260869565217384</v>
      </c>
    </row>
    <row r="30" spans="1:180" ht="13.5">
      <c r="A30" s="13">
        <v>21360</v>
      </c>
      <c r="B30" s="13"/>
      <c r="C30" s="9" t="s">
        <v>1</v>
      </c>
      <c r="D30" s="9" t="s">
        <v>0</v>
      </c>
      <c r="E30" s="9" t="s">
        <v>0</v>
      </c>
      <c r="F30" s="9" t="s">
        <v>1</v>
      </c>
      <c r="G30" s="9" t="s">
        <v>0</v>
      </c>
      <c r="H30" s="9" t="s">
        <v>0</v>
      </c>
      <c r="I30" s="9" t="s">
        <v>1</v>
      </c>
      <c r="J30" s="9" t="s">
        <v>1</v>
      </c>
      <c r="K30" s="9" t="s">
        <v>1</v>
      </c>
      <c r="L30" s="9" t="s">
        <v>1</v>
      </c>
      <c r="M30" s="9" t="s">
        <v>1</v>
      </c>
      <c r="N30" s="9" t="s">
        <v>1</v>
      </c>
      <c r="O30" s="9" t="s">
        <v>1</v>
      </c>
      <c r="P30" s="9" t="s">
        <v>1</v>
      </c>
      <c r="Q30" s="9" t="s">
        <v>1</v>
      </c>
      <c r="R30" s="2">
        <f>COUNTIF(C30:Q30,"a")/COUNTIF(C$3:Q$3,"a")*4</f>
        <v>1.0666666666666667</v>
      </c>
      <c r="S30" s="2"/>
      <c r="T30" s="9" t="s">
        <v>0</v>
      </c>
      <c r="U30" s="9" t="s">
        <v>0</v>
      </c>
      <c r="V30" s="9" t="s">
        <v>0</v>
      </c>
      <c r="W30" s="9" t="s">
        <v>0</v>
      </c>
      <c r="X30" s="9" t="s">
        <v>0</v>
      </c>
      <c r="Y30" s="9" t="s">
        <v>0</v>
      </c>
      <c r="Z30" s="9" t="s">
        <v>1</v>
      </c>
      <c r="AA30" s="9" t="s">
        <v>1</v>
      </c>
      <c r="AB30" s="9" t="s">
        <v>1</v>
      </c>
      <c r="AC30" s="2">
        <f>COUNTIF(T30:AB30,"a")/COUNTIF(T$3:AB$3,"a")*4</f>
        <v>2.6666666666666665</v>
      </c>
      <c r="AD30" s="2"/>
      <c r="AE30" s="9" t="s">
        <v>0</v>
      </c>
      <c r="AF30" s="9" t="s">
        <v>1</v>
      </c>
      <c r="AG30" s="9" t="s">
        <v>0</v>
      </c>
      <c r="AH30" s="9" t="s">
        <v>0</v>
      </c>
      <c r="AI30" s="9" t="s">
        <v>0</v>
      </c>
      <c r="AJ30" s="9"/>
      <c r="AK30" s="2">
        <f>COUNTIF(AE30:AJ30,"a")</f>
        <v>4</v>
      </c>
      <c r="AL30" s="2"/>
      <c r="AM30" s="9" t="s">
        <v>1</v>
      </c>
      <c r="AN30" s="9" t="s">
        <v>1</v>
      </c>
      <c r="AO30" s="9" t="s">
        <v>0</v>
      </c>
      <c r="AP30" s="9" t="s">
        <v>0</v>
      </c>
      <c r="AQ30" s="9" t="s">
        <v>1</v>
      </c>
      <c r="AR30" s="9" t="s">
        <v>1</v>
      </c>
      <c r="AS30" s="9" t="s">
        <v>1</v>
      </c>
      <c r="AT30" s="9" t="s">
        <v>1</v>
      </c>
      <c r="AU30" s="9" t="s">
        <v>1</v>
      </c>
      <c r="AV30" s="9" t="s">
        <v>1</v>
      </c>
      <c r="AW30" s="9" t="s">
        <v>1</v>
      </c>
      <c r="AX30" s="9" t="s">
        <v>1</v>
      </c>
      <c r="AY30" s="9" t="s">
        <v>1</v>
      </c>
      <c r="AZ30" s="9" t="s">
        <v>1</v>
      </c>
      <c r="BA30" s="9" t="s">
        <v>1</v>
      </c>
      <c r="BB30" s="9" t="s">
        <v>0</v>
      </c>
      <c r="BC30" s="9" t="s">
        <v>1</v>
      </c>
      <c r="BD30" s="9" t="s">
        <v>1</v>
      </c>
      <c r="BE30" s="9" t="s">
        <v>1</v>
      </c>
      <c r="BF30" s="9" t="s">
        <v>1</v>
      </c>
      <c r="BG30" s="9" t="s">
        <v>1</v>
      </c>
      <c r="BH30" s="9" t="s">
        <v>1</v>
      </c>
      <c r="BI30" s="9" t="s">
        <v>1</v>
      </c>
      <c r="BJ30" s="2">
        <f>COUNTIF(AM30:BI30,"a")/COUNTIF(AM$3:BI$3,"a")*6</f>
        <v>0.78260869565217384</v>
      </c>
      <c r="BK30" s="2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2"/>
      <c r="BX30" s="2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T30" s="2"/>
      <c r="CU30" s="9" t="s">
        <v>0</v>
      </c>
      <c r="CV30" s="9"/>
      <c r="CW30" s="9"/>
      <c r="CX30" s="9"/>
      <c r="CY30" s="9"/>
      <c r="CZ30" s="2">
        <f>-COUNTIF(CU30:CY30,"a")</f>
        <v>-1</v>
      </c>
      <c r="DA30" s="2"/>
      <c r="DE30" s="3">
        <f>IF($C30="ab","ab",SUM(R30,AC30,AK30,BJ30,BW30,CS30,CZ30/2))</f>
        <v>8.0159420289855063</v>
      </c>
    </row>
    <row r="31" spans="1:180" ht="13.5">
      <c r="A31" s="13">
        <v>21370</v>
      </c>
      <c r="B31" s="13"/>
      <c r="C31" s="9" t="s">
        <v>1</v>
      </c>
      <c r="D31" s="9" t="s">
        <v>1</v>
      </c>
      <c r="E31" s="9" t="s">
        <v>1</v>
      </c>
      <c r="F31" s="9" t="s">
        <v>1</v>
      </c>
      <c r="G31" s="9" t="s">
        <v>0</v>
      </c>
      <c r="H31" s="9" t="s">
        <v>0</v>
      </c>
      <c r="I31" s="9"/>
      <c r="J31" s="9"/>
      <c r="K31" s="9"/>
      <c r="L31" s="9" t="s">
        <v>0</v>
      </c>
      <c r="M31" s="9" t="s">
        <v>0</v>
      </c>
      <c r="N31" s="9" t="s">
        <v>1</v>
      </c>
      <c r="O31" s="9" t="s">
        <v>1</v>
      </c>
      <c r="P31" s="9"/>
      <c r="Q31" s="9"/>
      <c r="R31" s="2">
        <f>COUNTIF(C31:Q31,"a")/COUNTIF(C$3:Q$3,"a")*4</f>
        <v>1.0666666666666667</v>
      </c>
      <c r="S31" s="2"/>
      <c r="T31" s="9" t="s">
        <v>0</v>
      </c>
      <c r="U31" s="9" t="s">
        <v>0</v>
      </c>
      <c r="V31" s="9" t="s">
        <v>0</v>
      </c>
      <c r="W31" s="9" t="s">
        <v>0</v>
      </c>
      <c r="X31" s="9" t="s">
        <v>0</v>
      </c>
      <c r="Y31" s="9" t="s">
        <v>0</v>
      </c>
      <c r="Z31" s="9" t="s">
        <v>1</v>
      </c>
      <c r="AA31" s="9" t="s">
        <v>1</v>
      </c>
      <c r="AB31" s="9" t="s">
        <v>1</v>
      </c>
      <c r="AC31" s="2">
        <f>COUNTIF(T31:AB31,"a")/COUNTIF(T$3:AB$3,"a")*4</f>
        <v>2.6666666666666665</v>
      </c>
      <c r="AD31" s="2"/>
      <c r="AE31" s="9" t="s">
        <v>1</v>
      </c>
      <c r="AF31" s="9" t="s">
        <v>1</v>
      </c>
      <c r="AG31" s="9" t="s">
        <v>0</v>
      </c>
      <c r="AH31" s="9" t="s">
        <v>0</v>
      </c>
      <c r="AI31" s="9" t="s">
        <v>0</v>
      </c>
      <c r="AJ31" s="9" t="s">
        <v>1</v>
      </c>
      <c r="AK31" s="2">
        <f>COUNTIF(AE31:AJ31,"a")</f>
        <v>3</v>
      </c>
      <c r="AL31" s="2"/>
      <c r="AM31" s="9" t="s">
        <v>1</v>
      </c>
      <c r="AN31" s="9" t="s">
        <v>1</v>
      </c>
      <c r="AO31" s="9" t="s">
        <v>0</v>
      </c>
      <c r="AP31" s="9" t="s">
        <v>0</v>
      </c>
      <c r="AQ31" s="9" t="s">
        <v>1</v>
      </c>
      <c r="AR31" s="9" t="s">
        <v>0</v>
      </c>
      <c r="AS31" s="9" t="s">
        <v>1</v>
      </c>
      <c r="AT31" s="9" t="s">
        <v>0</v>
      </c>
      <c r="AU31" s="9" t="s">
        <v>1</v>
      </c>
      <c r="AV31" s="9" t="s">
        <v>0</v>
      </c>
      <c r="AW31" s="9" t="s">
        <v>0</v>
      </c>
      <c r="AX31" s="9" t="s">
        <v>1</v>
      </c>
      <c r="AY31" s="9" t="s">
        <v>1</v>
      </c>
      <c r="AZ31" s="9" t="s">
        <v>1</v>
      </c>
      <c r="BA31" s="9" t="s">
        <v>1</v>
      </c>
      <c r="BB31" s="9" t="s">
        <v>1</v>
      </c>
      <c r="BC31" s="9" t="s">
        <v>1</v>
      </c>
      <c r="BD31" s="9" t="s">
        <v>1</v>
      </c>
      <c r="BE31" s="9" t="s">
        <v>1</v>
      </c>
      <c r="BF31" s="9" t="s">
        <v>1</v>
      </c>
      <c r="BG31" s="9" t="s">
        <v>1</v>
      </c>
      <c r="BH31" s="9"/>
      <c r="BI31" s="9"/>
      <c r="BJ31" s="2">
        <f>COUNTIF(AM31:BI31,"a")/COUNTIF(AM$3:BI$3,"a")*6</f>
        <v>1.5652173913043477</v>
      </c>
      <c r="BK31" s="2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2"/>
      <c r="BX31" s="2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T31" s="2"/>
      <c r="CU31" s="9" t="s">
        <v>0</v>
      </c>
      <c r="CV31" s="9"/>
      <c r="CW31" s="9"/>
      <c r="CX31" s="9"/>
      <c r="CY31" s="9" t="s">
        <v>0</v>
      </c>
      <c r="CZ31" s="2">
        <f>-COUNTIF(CU31:CY31,"a")</f>
        <v>-2</v>
      </c>
      <c r="DA31" s="2"/>
      <c r="DE31" s="3">
        <f>IF($C31="ab","ab",SUM(R31,AC31,AK31,BJ31,BW31,CS31,CZ31/2))</f>
        <v>7.2985507246376811</v>
      </c>
    </row>
    <row r="32" spans="1:180" ht="13.5">
      <c r="A32" s="13">
        <v>21380</v>
      </c>
      <c r="B32" s="13"/>
      <c r="C32" s="9" t="s">
        <v>0</v>
      </c>
      <c r="D32" s="9" t="s">
        <v>1</v>
      </c>
      <c r="E32" s="9" t="s">
        <v>1</v>
      </c>
      <c r="F32" s="9" t="s">
        <v>0</v>
      </c>
      <c r="G32" s="9" t="s">
        <v>0</v>
      </c>
      <c r="H32" s="9" t="s">
        <v>0</v>
      </c>
      <c r="I32" s="9" t="s">
        <v>0</v>
      </c>
      <c r="J32" s="9" t="s">
        <v>0</v>
      </c>
      <c r="K32" s="9" t="s">
        <v>0</v>
      </c>
      <c r="L32" s="9" t="s">
        <v>0</v>
      </c>
      <c r="M32" s="9" t="s">
        <v>0</v>
      </c>
      <c r="N32" s="9" t="s">
        <v>0</v>
      </c>
      <c r="O32" s="9" t="s">
        <v>0</v>
      </c>
      <c r="P32" s="9" t="s">
        <v>1</v>
      </c>
      <c r="Q32" s="9" t="s">
        <v>0</v>
      </c>
      <c r="R32" s="2">
        <f>COUNTIF(C32:Q32,"a")/COUNTIF(C$3:Q$3,"a")*4</f>
        <v>3.2000000000000002</v>
      </c>
      <c r="S32" s="2"/>
      <c r="T32" s="9" t="s">
        <v>0</v>
      </c>
      <c r="U32" s="9" t="s">
        <v>0</v>
      </c>
      <c r="V32" s="9" t="s">
        <v>0</v>
      </c>
      <c r="W32" s="9" t="s">
        <v>1</v>
      </c>
      <c r="X32" s="9" t="s">
        <v>0</v>
      </c>
      <c r="Y32" s="9" t="s">
        <v>0</v>
      </c>
      <c r="Z32" s="9" t="s">
        <v>1</v>
      </c>
      <c r="AA32" s="9" t="s">
        <v>1</v>
      </c>
      <c r="AB32" s="9" t="s">
        <v>1</v>
      </c>
      <c r="AC32" s="2">
        <f>COUNTIF(T32:AB32,"a")/COUNTIF(T$3:AB$3,"a")*4</f>
        <v>2.2222222222222223</v>
      </c>
      <c r="AD32" s="2"/>
      <c r="AE32" s="9" t="s">
        <v>0</v>
      </c>
      <c r="AF32" s="9" t="s">
        <v>0</v>
      </c>
      <c r="AG32" s="9" t="s">
        <v>0</v>
      </c>
      <c r="AH32" s="9" t="s">
        <v>0</v>
      </c>
      <c r="AI32" s="9" t="s">
        <v>0</v>
      </c>
      <c r="AJ32" s="9" t="s">
        <v>0</v>
      </c>
      <c r="AK32" s="2">
        <f>COUNTIF(AE32:AJ32,"a")</f>
        <v>6</v>
      </c>
      <c r="AL32" s="2"/>
      <c r="AM32" s="9" t="s">
        <v>0</v>
      </c>
      <c r="AN32" s="9" t="s">
        <v>1</v>
      </c>
      <c r="AO32" s="9" t="s">
        <v>0</v>
      </c>
      <c r="AP32" s="9" t="s">
        <v>0</v>
      </c>
      <c r="AQ32" s="9" t="s">
        <v>0</v>
      </c>
      <c r="AR32" s="9" t="s">
        <v>0</v>
      </c>
      <c r="AS32" s="9" t="s">
        <v>1</v>
      </c>
      <c r="AT32" s="9" t="s">
        <v>1</v>
      </c>
      <c r="AU32" s="9" t="s">
        <v>1</v>
      </c>
      <c r="AV32" s="9" t="s">
        <v>1</v>
      </c>
      <c r="AW32" s="9" t="s">
        <v>0</v>
      </c>
      <c r="AX32" s="9" t="s">
        <v>1</v>
      </c>
      <c r="AY32" s="9" t="s">
        <v>1</v>
      </c>
      <c r="AZ32" s="9" t="s">
        <v>1</v>
      </c>
      <c r="BA32" s="9" t="s">
        <v>1</v>
      </c>
      <c r="BB32" s="9" t="s">
        <v>0</v>
      </c>
      <c r="BC32" s="9" t="s">
        <v>0</v>
      </c>
      <c r="BD32" s="9" t="s">
        <v>1</v>
      </c>
      <c r="BE32" s="9" t="s">
        <v>1</v>
      </c>
      <c r="BF32" s="9" t="s">
        <v>1</v>
      </c>
      <c r="BG32" s="9" t="s">
        <v>1</v>
      </c>
      <c r="BH32" s="9" t="s">
        <v>1</v>
      </c>
      <c r="BI32" s="9" t="s">
        <v>1</v>
      </c>
      <c r="BJ32" s="2">
        <f>COUNTIF(AM32:BI32,"a")/COUNTIF(AM$3:BI$3,"a")*6</f>
        <v>2.0869565217391304</v>
      </c>
      <c r="BK32" s="2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2"/>
      <c r="BX32" s="2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T32" s="2"/>
      <c r="CU32" s="9"/>
      <c r="CV32" s="9"/>
      <c r="CW32" s="9"/>
      <c r="CX32" s="9"/>
      <c r="CY32" s="9"/>
      <c r="CZ32" s="2">
        <f>-COUNTIF(CU32:CY32,"a")</f>
        <v>0</v>
      </c>
      <c r="DA32" s="2"/>
      <c r="DE32" s="3">
        <f>IF($C32="ab","ab",SUM(R32,AC32,AK32,BJ32,BW32,CS32,CZ32/2))</f>
        <v>13.509178743961353</v>
      </c>
    </row>
    <row r="33" spans="1:180" ht="13.5">
      <c r="A33" s="13">
        <v>21420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2">
        <f>COUNTIF(C33:Q33,"a")/COUNTIF(C$3:Q$3,"a")*4</f>
        <v>0</v>
      </c>
      <c r="S33" s="2"/>
      <c r="T33" s="9"/>
      <c r="U33" s="9"/>
      <c r="V33" s="9"/>
      <c r="W33" s="9"/>
      <c r="X33" s="9"/>
      <c r="Y33" s="9"/>
      <c r="Z33" s="9"/>
      <c r="AA33" s="9"/>
      <c r="AB33" s="9"/>
      <c r="AC33" s="2">
        <f>COUNTIF(T33:AB33,"a")/COUNTIF(T$3:AB$3,"a")*4</f>
        <v>0</v>
      </c>
      <c r="AD33" s="2"/>
      <c r="AE33" s="9"/>
      <c r="AF33" s="9"/>
      <c r="AG33" s="9"/>
      <c r="AH33" s="9"/>
      <c r="AI33" s="9"/>
      <c r="AJ33" s="9"/>
      <c r="AK33" s="2">
        <f>COUNTIF(AE33:AJ33,"a")</f>
        <v>0</v>
      </c>
      <c r="AL33" s="2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2">
        <f>COUNTIF(AM33:BI33,"a")/COUNTIF(AM$3:BI$3,"a")*6</f>
        <v>0</v>
      </c>
      <c r="BK33" s="2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2"/>
      <c r="BX33" s="2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T33" s="2"/>
      <c r="CU33" s="9"/>
      <c r="CV33" s="9"/>
      <c r="CW33" s="9"/>
      <c r="CX33" s="9"/>
      <c r="CY33" s="9"/>
      <c r="CZ33" s="2">
        <f>-COUNTIF(CU33:CY33,"a")</f>
        <v>0</v>
      </c>
      <c r="DA33" s="2"/>
      <c r="DE33" s="3">
        <f>IF($C33="ab","ab",SUM(R33,AC33,AK33,BJ33,BW33,CS33,CZ33/2))</f>
        <v>0</v>
      </c>
    </row>
    <row r="34" spans="1:180" ht="13.5">
      <c r="A34" s="13">
        <v>21440</v>
      </c>
      <c r="B34" s="13"/>
      <c r="C34" s="9" t="s">
        <v>1</v>
      </c>
      <c r="D34" s="9" t="s">
        <v>0</v>
      </c>
      <c r="E34" s="9" t="s">
        <v>0</v>
      </c>
      <c r="F34" s="9" t="s">
        <v>1</v>
      </c>
      <c r="G34" s="9" t="s">
        <v>1</v>
      </c>
      <c r="H34" s="9" t="s">
        <v>1</v>
      </c>
      <c r="I34" s="9" t="s">
        <v>1</v>
      </c>
      <c r="J34" s="9" t="s">
        <v>1</v>
      </c>
      <c r="K34" s="9" t="s">
        <v>1</v>
      </c>
      <c r="L34" s="9" t="s">
        <v>0</v>
      </c>
      <c r="M34" s="9" t="s">
        <v>0</v>
      </c>
      <c r="N34" s="9" t="s">
        <v>1</v>
      </c>
      <c r="O34" s="9" t="s">
        <v>1</v>
      </c>
      <c r="P34" s="9" t="s">
        <v>1</v>
      </c>
      <c r="Q34" s="9" t="s">
        <v>0</v>
      </c>
      <c r="R34" s="2">
        <f>COUNTIF(C34:Q34,"a")/COUNTIF(C$3:Q$3,"a")*4</f>
        <v>1.3333333333333333</v>
      </c>
      <c r="S34" s="2"/>
      <c r="T34" s="9" t="s">
        <v>0</v>
      </c>
      <c r="U34" s="9" t="s">
        <v>0</v>
      </c>
      <c r="V34" s="9" t="s">
        <v>0</v>
      </c>
      <c r="W34" s="9" t="s">
        <v>0</v>
      </c>
      <c r="X34" s="9" t="s">
        <v>0</v>
      </c>
      <c r="Y34" s="9" t="s">
        <v>0</v>
      </c>
      <c r="Z34" s="9" t="s">
        <v>1</v>
      </c>
      <c r="AA34" s="9" t="s">
        <v>1</v>
      </c>
      <c r="AB34" s="9" t="s">
        <v>1</v>
      </c>
      <c r="AC34" s="2">
        <f>COUNTIF(T34:AB34,"a")/COUNTIF(T$3:AB$3,"a")*4</f>
        <v>2.6666666666666665</v>
      </c>
      <c r="AD34" s="2"/>
      <c r="AE34" s="9" t="s">
        <v>0</v>
      </c>
      <c r="AF34" s="9" t="s">
        <v>0</v>
      </c>
      <c r="AG34" s="9" t="s">
        <v>0</v>
      </c>
      <c r="AH34" s="9" t="s">
        <v>0</v>
      </c>
      <c r="AI34" s="9" t="s">
        <v>0</v>
      </c>
      <c r="AJ34" s="9" t="s">
        <v>1</v>
      </c>
      <c r="AK34" s="2">
        <f>COUNTIF(AE34:AJ34,"a")</f>
        <v>5</v>
      </c>
      <c r="AL34" s="2"/>
      <c r="AM34" s="9" t="s">
        <v>1</v>
      </c>
      <c r="AN34" s="9" t="s">
        <v>1</v>
      </c>
      <c r="AO34" s="9" t="s">
        <v>1</v>
      </c>
      <c r="AP34" s="9" t="s">
        <v>1</v>
      </c>
      <c r="AQ34" s="9" t="s">
        <v>1</v>
      </c>
      <c r="AR34" s="9" t="s">
        <v>0</v>
      </c>
      <c r="AS34" s="9" t="s">
        <v>1</v>
      </c>
      <c r="AT34" s="9" t="s">
        <v>0</v>
      </c>
      <c r="AU34" s="9" t="s">
        <v>1</v>
      </c>
      <c r="AV34" s="9" t="s">
        <v>0</v>
      </c>
      <c r="AW34" s="9" t="s">
        <v>0</v>
      </c>
      <c r="AX34" s="9" t="s">
        <v>1</v>
      </c>
      <c r="AY34" s="9" t="s">
        <v>1</v>
      </c>
      <c r="AZ34" s="9" t="s">
        <v>1</v>
      </c>
      <c r="BA34" s="9" t="s">
        <v>0</v>
      </c>
      <c r="BB34" s="9" t="s">
        <v>1</v>
      </c>
      <c r="BC34" s="9" t="s">
        <v>1</v>
      </c>
      <c r="BD34" s="9" t="s">
        <v>1</v>
      </c>
      <c r="BE34" s="9"/>
      <c r="BF34" s="9"/>
      <c r="BG34" s="9"/>
      <c r="BH34" s="9"/>
      <c r="BI34" s="9"/>
      <c r="BJ34" s="2">
        <f>COUNTIF(AM34:BI34,"a")/COUNTIF(AM$3:BI$3,"a")*6</f>
        <v>1.3043478260869565</v>
      </c>
      <c r="BK34" s="2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2"/>
      <c r="BX34" s="2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T34" s="2"/>
      <c r="CU34" s="9" t="s">
        <v>0</v>
      </c>
      <c r="CV34" s="9"/>
      <c r="CW34" s="9"/>
      <c r="CX34" s="9"/>
      <c r="CY34" s="9"/>
      <c r="CZ34" s="2">
        <f>-COUNTIF(CU34:CY34,"a")</f>
        <v>-1</v>
      </c>
      <c r="DA34" s="2"/>
      <c r="DE34" s="3">
        <f>IF($C34="ab","ab",SUM(R34,AC34,AK34,BJ34,BW34,CS34,CZ34/2))</f>
        <v>9.804347826086957</v>
      </c>
    </row>
    <row r="35" spans="1:180" ht="13.5">
      <c r="A35" s="13">
        <v>21510</v>
      </c>
      <c r="B35" s="13"/>
      <c r="C35" s="9" t="s">
        <v>1</v>
      </c>
      <c r="D35" s="9" t="s">
        <v>1</v>
      </c>
      <c r="E35" s="9" t="s">
        <v>1</v>
      </c>
      <c r="F35" s="9" t="s">
        <v>1</v>
      </c>
      <c r="G35" s="9" t="s">
        <v>1</v>
      </c>
      <c r="H35" s="9" t="s">
        <v>1</v>
      </c>
      <c r="I35" s="9" t="s">
        <v>1</v>
      </c>
      <c r="J35" s="9" t="s">
        <v>1</v>
      </c>
      <c r="K35" s="9" t="s">
        <v>1</v>
      </c>
      <c r="L35" s="9" t="s">
        <v>1</v>
      </c>
      <c r="M35" s="9" t="s">
        <v>1</v>
      </c>
      <c r="N35" s="9" t="s">
        <v>1</v>
      </c>
      <c r="O35" s="9" t="s">
        <v>1</v>
      </c>
      <c r="P35" s="9"/>
      <c r="Q35" s="9"/>
      <c r="R35" s="2">
        <f>COUNTIF(C35:Q35,"a")/COUNTIF(C$3:Q$3,"a")*4</f>
        <v>0</v>
      </c>
      <c r="S35" s="2"/>
      <c r="T35" s="9" t="s">
        <v>0</v>
      </c>
      <c r="U35" s="9" t="s">
        <v>0</v>
      </c>
      <c r="V35" s="9" t="s">
        <v>0</v>
      </c>
      <c r="W35" s="9" t="s">
        <v>0</v>
      </c>
      <c r="X35" s="9" t="s">
        <v>1</v>
      </c>
      <c r="Y35" s="9" t="s">
        <v>0</v>
      </c>
      <c r="Z35" s="9" t="s">
        <v>1</v>
      </c>
      <c r="AA35" s="9" t="s">
        <v>1</v>
      </c>
      <c r="AB35" s="9" t="s">
        <v>1</v>
      </c>
      <c r="AC35" s="2">
        <f>COUNTIF(T35:AB35,"a")/COUNTIF(T$3:AB$3,"a")*4</f>
        <v>2.2222222222222223</v>
      </c>
      <c r="AD35" s="2"/>
      <c r="AE35" s="9" t="s">
        <v>0</v>
      </c>
      <c r="AF35" s="9" t="s">
        <v>0</v>
      </c>
      <c r="AG35" s="9" t="s">
        <v>1</v>
      </c>
      <c r="AH35" s="9" t="s">
        <v>1</v>
      </c>
      <c r="AI35" s="9" t="s">
        <v>1</v>
      </c>
      <c r="AJ35" s="9" t="s">
        <v>1</v>
      </c>
      <c r="AK35" s="2">
        <f>COUNTIF(AE35:AJ35,"a")</f>
        <v>2</v>
      </c>
      <c r="AL35" s="2"/>
      <c r="AM35" s="9" t="s">
        <v>1</v>
      </c>
      <c r="AN35" s="9" t="s">
        <v>0</v>
      </c>
      <c r="AO35" s="9" t="s">
        <v>0</v>
      </c>
      <c r="AP35" s="9" t="s">
        <v>0</v>
      </c>
      <c r="AQ35" s="9" t="s">
        <v>0</v>
      </c>
      <c r="AR35" s="9" t="s">
        <v>0</v>
      </c>
      <c r="AS35" s="9" t="s">
        <v>1</v>
      </c>
      <c r="AT35" s="9" t="s">
        <v>0</v>
      </c>
      <c r="AU35" s="9" t="s">
        <v>1</v>
      </c>
      <c r="AV35" s="9" t="s">
        <v>0</v>
      </c>
      <c r="AW35" s="9" t="s">
        <v>0</v>
      </c>
      <c r="AX35" s="9" t="s">
        <v>1</v>
      </c>
      <c r="AY35" s="9" t="s">
        <v>1</v>
      </c>
      <c r="AZ35" s="9" t="s">
        <v>1</v>
      </c>
      <c r="BA35" s="9" t="s">
        <v>1</v>
      </c>
      <c r="BB35" s="9" t="s">
        <v>1</v>
      </c>
      <c r="BC35" s="9" t="s">
        <v>1</v>
      </c>
      <c r="BD35" s="9" t="s">
        <v>1</v>
      </c>
      <c r="BE35" s="9" t="s">
        <v>1</v>
      </c>
      <c r="BF35" s="9" t="s">
        <v>1</v>
      </c>
      <c r="BG35" s="9" t="s">
        <v>1</v>
      </c>
      <c r="BH35" s="9" t="s">
        <v>1</v>
      </c>
      <c r="BI35" s="9" t="s">
        <v>1</v>
      </c>
      <c r="BJ35" s="2">
        <f>COUNTIF(AM35:BI35,"a")/COUNTIF(AM$3:BI$3,"a")*6</f>
        <v>2.0869565217391304</v>
      </c>
      <c r="BK35" s="2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2"/>
      <c r="BX35" s="2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T35" s="2"/>
      <c r="CU35" s="9" t="s">
        <v>0</v>
      </c>
      <c r="CV35" s="9"/>
      <c r="CW35" s="9"/>
      <c r="CX35" s="9"/>
      <c r="CY35" s="9" t="s">
        <v>0</v>
      </c>
      <c r="CZ35" s="2">
        <f>-COUNTIF(CU35:CY35,"a")</f>
        <v>-2</v>
      </c>
      <c r="DA35" s="2"/>
      <c r="DE35" s="3">
        <f>IF($C35="ab","ab",SUM(R35,AC35,AK35,BJ35,BW35,CS35,CZ35/2))</f>
        <v>5.3091787439613523</v>
      </c>
    </row>
    <row r="36" spans="1:180" ht="13.5">
      <c r="A36" s="13">
        <v>21550</v>
      </c>
      <c r="B36" s="13"/>
      <c r="C36" s="9" t="s">
        <v>1</v>
      </c>
      <c r="D36" s="9" t="s">
        <v>0</v>
      </c>
      <c r="E36" s="9" t="s">
        <v>0</v>
      </c>
      <c r="F36" s="9" t="s">
        <v>0</v>
      </c>
      <c r="G36" s="9" t="s">
        <v>0</v>
      </c>
      <c r="H36" s="9" t="s">
        <v>0</v>
      </c>
      <c r="I36" s="9" t="s">
        <v>1</v>
      </c>
      <c r="J36" s="9" t="s">
        <v>0</v>
      </c>
      <c r="K36" s="9" t="s">
        <v>0</v>
      </c>
      <c r="L36" s="9" t="s">
        <v>0</v>
      </c>
      <c r="M36" s="9" t="s">
        <v>0</v>
      </c>
      <c r="N36" s="9" t="s">
        <v>0</v>
      </c>
      <c r="O36" s="9" t="s">
        <v>0</v>
      </c>
      <c r="P36" s="9" t="s">
        <v>0</v>
      </c>
      <c r="Q36" s="9" t="s">
        <v>0</v>
      </c>
      <c r="R36" s="2">
        <f>COUNTIF(C36:Q36,"a")/COUNTIF(C$3:Q$3,"a")*4</f>
        <v>3.4666666666666668</v>
      </c>
      <c r="S36" s="2"/>
      <c r="T36" s="9" t="s">
        <v>0</v>
      </c>
      <c r="U36" s="9" t="s">
        <v>0</v>
      </c>
      <c r="V36" s="9" t="s">
        <v>0</v>
      </c>
      <c r="W36" s="14" t="s">
        <v>0</v>
      </c>
      <c r="X36" s="9" t="s">
        <v>0</v>
      </c>
      <c r="Y36" s="9" t="s">
        <v>0</v>
      </c>
      <c r="Z36" s="9" t="s">
        <v>0</v>
      </c>
      <c r="AA36" s="9" t="s">
        <v>0</v>
      </c>
      <c r="AB36" s="9" t="s">
        <v>0</v>
      </c>
      <c r="AC36" s="2">
        <f>COUNTIF(T36:AB36,"a")/COUNTIF(T$3:AB$3,"a")*4</f>
        <v>4</v>
      </c>
      <c r="AD36" s="2"/>
      <c r="AE36" s="9" t="s">
        <v>0</v>
      </c>
      <c r="AF36" s="9" t="s">
        <v>0</v>
      </c>
      <c r="AG36" s="9" t="s">
        <v>0</v>
      </c>
      <c r="AH36" s="9" t="s">
        <v>0</v>
      </c>
      <c r="AI36" s="9" t="s">
        <v>0</v>
      </c>
      <c r="AJ36" s="9" t="s">
        <v>0</v>
      </c>
      <c r="AK36" s="2">
        <f>COUNTIF(AE36:AJ36,"a")</f>
        <v>6</v>
      </c>
      <c r="AL36" s="2"/>
      <c r="AM36" s="9" t="s">
        <v>0</v>
      </c>
      <c r="AN36" s="9" t="s">
        <v>1</v>
      </c>
      <c r="AO36" s="9" t="s">
        <v>0</v>
      </c>
      <c r="AP36" s="9" t="s">
        <v>0</v>
      </c>
      <c r="AQ36" s="9" t="s">
        <v>0</v>
      </c>
      <c r="AR36" s="9" t="s">
        <v>0</v>
      </c>
      <c r="AS36" s="9" t="s">
        <v>0</v>
      </c>
      <c r="AT36" s="9" t="s">
        <v>0</v>
      </c>
      <c r="AU36" s="9" t="s">
        <v>0</v>
      </c>
      <c r="AV36" s="9" t="s">
        <v>0</v>
      </c>
      <c r="AW36" s="9" t="s">
        <v>0</v>
      </c>
      <c r="AX36" s="9" t="s">
        <v>0</v>
      </c>
      <c r="AY36" s="9" t="s">
        <v>0</v>
      </c>
      <c r="AZ36" s="9" t="s">
        <v>1</v>
      </c>
      <c r="BA36" s="9" t="s">
        <v>1</v>
      </c>
      <c r="BB36" s="9" t="s">
        <v>1</v>
      </c>
      <c r="BC36" s="9" t="s">
        <v>1</v>
      </c>
      <c r="BD36" s="9" t="s">
        <v>1</v>
      </c>
      <c r="BE36" s="9" t="s">
        <v>0</v>
      </c>
      <c r="BF36" s="9" t="s">
        <v>1</v>
      </c>
      <c r="BG36" s="9" t="s">
        <v>0</v>
      </c>
      <c r="BH36" s="9"/>
      <c r="BI36" s="9"/>
      <c r="BJ36" s="2">
        <f>COUNTIF(AM36:BI36,"a")/COUNTIF(AM$3:BI$3,"a")*6</f>
        <v>3.6521739130434785</v>
      </c>
      <c r="BK36" s="2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2"/>
      <c r="BX36" s="2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T36" s="2"/>
      <c r="CU36" s="9" t="s">
        <v>0</v>
      </c>
      <c r="CV36" s="9"/>
      <c r="CW36" s="9"/>
      <c r="CX36" s="9"/>
      <c r="CY36" s="9" t="s">
        <v>0</v>
      </c>
      <c r="CZ36" s="2">
        <f>-COUNTIF(CU36:CY36,"a")</f>
        <v>-2</v>
      </c>
      <c r="DA36" s="2"/>
      <c r="DE36" s="3">
        <f>IF($C36="ab","ab",SUM(R36,AC36,AK36,BJ36,BW36,CS36,CZ36/2))</f>
        <v>16.118840579710145</v>
      </c>
    </row>
    <row r="37" spans="1:180" ht="13.5">
      <c r="A37" s="13">
        <v>21660</v>
      </c>
      <c r="B37" s="13"/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9" t="s">
        <v>0</v>
      </c>
      <c r="I37" s="9" t="s">
        <v>1</v>
      </c>
      <c r="J37" s="9" t="s">
        <v>1</v>
      </c>
      <c r="K37" s="9" t="s">
        <v>1</v>
      </c>
      <c r="L37" s="9" t="s">
        <v>1</v>
      </c>
      <c r="M37" s="9" t="s">
        <v>1</v>
      </c>
      <c r="N37" s="9" t="s">
        <v>1</v>
      </c>
      <c r="O37" s="9" t="s">
        <v>1</v>
      </c>
      <c r="P37" s="9"/>
      <c r="Q37" s="9"/>
      <c r="R37" s="2">
        <f>COUNTIF(C37:Q37,"a")/COUNTIF(C$3:Q$3,"a")*4</f>
        <v>1.6000000000000001</v>
      </c>
      <c r="S37" s="2"/>
      <c r="T37" s="9" t="s">
        <v>0</v>
      </c>
      <c r="U37" s="9" t="s">
        <v>0</v>
      </c>
      <c r="V37" s="9" t="s">
        <v>0</v>
      </c>
      <c r="W37" s="9" t="s">
        <v>0</v>
      </c>
      <c r="X37" s="9" t="s">
        <v>1</v>
      </c>
      <c r="Y37" s="9" t="s">
        <v>0</v>
      </c>
      <c r="Z37" s="9" t="s">
        <v>1</v>
      </c>
      <c r="AA37" s="9" t="s">
        <v>0</v>
      </c>
      <c r="AB37" s="9" t="s">
        <v>1</v>
      </c>
      <c r="AC37" s="2">
        <f>COUNTIF(T37:AB37,"a")/COUNTIF(T$3:AB$3,"a")*4</f>
        <v>2.6666666666666665</v>
      </c>
      <c r="AD37" s="2"/>
      <c r="AE37" s="9" t="s">
        <v>0</v>
      </c>
      <c r="AF37" s="9" t="s">
        <v>0</v>
      </c>
      <c r="AG37" s="9" t="s">
        <v>0</v>
      </c>
      <c r="AH37" s="9" t="s">
        <v>0</v>
      </c>
      <c r="AI37" s="9" t="s">
        <v>0</v>
      </c>
      <c r="AJ37" s="9" t="s">
        <v>0</v>
      </c>
      <c r="AK37" s="2">
        <f>COUNTIF(AE37:AJ37,"a")</f>
        <v>6</v>
      </c>
      <c r="AL37" s="2"/>
      <c r="AM37" s="9" t="s">
        <v>1</v>
      </c>
      <c r="AN37" s="9" t="s">
        <v>0</v>
      </c>
      <c r="AO37" s="9" t="s">
        <v>0</v>
      </c>
      <c r="AP37" s="9" t="s">
        <v>0</v>
      </c>
      <c r="AQ37" s="9" t="s">
        <v>0</v>
      </c>
      <c r="AR37" s="9" t="s">
        <v>0</v>
      </c>
      <c r="AS37" s="9" t="s">
        <v>0</v>
      </c>
      <c r="AT37" s="9" t="s">
        <v>0</v>
      </c>
      <c r="AU37" s="9" t="s">
        <v>0</v>
      </c>
      <c r="AV37" s="9" t="s">
        <v>0</v>
      </c>
      <c r="AW37" s="9" t="s">
        <v>0</v>
      </c>
      <c r="AX37" s="9" t="s">
        <v>0</v>
      </c>
      <c r="AY37" s="9"/>
      <c r="AZ37" s="9"/>
      <c r="BA37" s="9" t="s">
        <v>1</v>
      </c>
      <c r="BB37" s="9" t="s">
        <v>1</v>
      </c>
      <c r="BC37" s="9" t="s">
        <v>1</v>
      </c>
      <c r="BD37" s="9"/>
      <c r="BE37" s="9"/>
      <c r="BF37" s="9"/>
      <c r="BG37" s="9"/>
      <c r="BH37" s="9"/>
      <c r="BI37" s="9" t="s">
        <v>1</v>
      </c>
      <c r="BJ37" s="2">
        <f>COUNTIF(AM37:BI37,"a")/COUNTIF(AM$3:BI$3,"a")*6</f>
        <v>2.8695652173913047</v>
      </c>
      <c r="BK37" s="2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2"/>
      <c r="BX37" s="2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T37" s="2"/>
      <c r="CU37" s="9"/>
      <c r="CV37" s="9"/>
      <c r="CW37" s="9"/>
      <c r="CX37" s="9"/>
      <c r="CY37" s="9"/>
      <c r="CZ37" s="2">
        <f>-COUNTIF(CU37:CY37,"a")</f>
        <v>0</v>
      </c>
      <c r="DA37" s="2"/>
      <c r="DE37" s="3">
        <f>IF($C37="ab","ab",SUM(R37,AC37,AK37,BJ37,BW37,CS37,CZ37/2))</f>
        <v>13.13623188405797</v>
      </c>
    </row>
    <row r="38" spans="1:180" ht="13.5">
      <c r="A38" s="13">
        <v>21680</v>
      </c>
      <c r="B38" s="13"/>
      <c r="C38" s="9" t="s">
        <v>1</v>
      </c>
      <c r="D38" s="9" t="s">
        <v>0</v>
      </c>
      <c r="E38" s="9" t="s">
        <v>0</v>
      </c>
      <c r="F38" s="9" t="s">
        <v>1</v>
      </c>
      <c r="G38" s="9" t="s">
        <v>1</v>
      </c>
      <c r="H38" s="9" t="s">
        <v>1</v>
      </c>
      <c r="I38" s="9" t="s">
        <v>1</v>
      </c>
      <c r="J38" s="9" t="s">
        <v>1</v>
      </c>
      <c r="K38" s="9" t="s">
        <v>1</v>
      </c>
      <c r="L38" s="9" t="s">
        <v>1</v>
      </c>
      <c r="M38" s="9" t="s">
        <v>1</v>
      </c>
      <c r="N38" s="9" t="s">
        <v>1</v>
      </c>
      <c r="O38" s="9" t="s">
        <v>1</v>
      </c>
      <c r="P38" s="9"/>
      <c r="Q38" s="9"/>
      <c r="R38" s="2">
        <f>COUNTIF(C38:Q38,"a")/COUNTIF(C$3:Q$3,"a")*4</f>
        <v>0.53333333333333333</v>
      </c>
      <c r="S38" s="2"/>
      <c r="T38" s="9"/>
      <c r="U38" s="9"/>
      <c r="V38" s="9" t="s">
        <v>0</v>
      </c>
      <c r="W38" s="9" t="s">
        <v>0</v>
      </c>
      <c r="X38" s="9" t="s">
        <v>0</v>
      </c>
      <c r="Y38" s="9" t="s">
        <v>0</v>
      </c>
      <c r="Z38" s="9" t="s">
        <v>1</v>
      </c>
      <c r="AA38" s="9" t="s">
        <v>1</v>
      </c>
      <c r="AB38" s="9" t="s">
        <v>1</v>
      </c>
      <c r="AC38" s="2">
        <f>COUNTIF(T38:AB38,"a")/COUNTIF(T$3:AB$3,"a")*4</f>
        <v>1.7777777777777777</v>
      </c>
      <c r="AD38" s="2"/>
      <c r="AE38" s="9" t="s">
        <v>0</v>
      </c>
      <c r="AF38" s="9" t="s">
        <v>1</v>
      </c>
      <c r="AG38" s="9" t="s">
        <v>0</v>
      </c>
      <c r="AH38" s="9" t="s">
        <v>0</v>
      </c>
      <c r="AI38" s="9" t="s">
        <v>0</v>
      </c>
      <c r="AJ38" s="9" t="s">
        <v>0</v>
      </c>
      <c r="AK38" s="2">
        <f>COUNTIF(AE38:AJ38,"a")</f>
        <v>5</v>
      </c>
      <c r="AL38" s="2"/>
      <c r="AM38" s="9" t="s">
        <v>1</v>
      </c>
      <c r="AN38" s="9" t="s">
        <v>1</v>
      </c>
      <c r="AO38" s="9" t="s">
        <v>1</v>
      </c>
      <c r="AP38" s="9" t="s">
        <v>1</v>
      </c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 t="s">
        <v>1</v>
      </c>
      <c r="BE38" s="9" t="s">
        <v>1</v>
      </c>
      <c r="BF38" s="9" t="s">
        <v>1</v>
      </c>
      <c r="BG38" s="9" t="s">
        <v>1</v>
      </c>
      <c r="BH38" s="9" t="s">
        <v>1</v>
      </c>
      <c r="BI38" s="9" t="s">
        <v>1</v>
      </c>
      <c r="BJ38" s="2">
        <f>COUNTIF(AM38:BI38,"a")/COUNTIF(AM$3:BI$3,"a")*6</f>
        <v>0</v>
      </c>
      <c r="BK38" s="2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2"/>
      <c r="BX38" s="2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T38" s="2"/>
      <c r="CU38" s="9" t="s">
        <v>0</v>
      </c>
      <c r="CV38" s="9"/>
      <c r="CW38" s="9" t="s">
        <v>0</v>
      </c>
      <c r="CX38" s="9"/>
      <c r="CY38" s="9"/>
      <c r="CZ38" s="2">
        <f>-COUNTIF(CU38:CY38,"a")</f>
        <v>-2</v>
      </c>
      <c r="DA38" s="2"/>
      <c r="DE38" s="3">
        <f>IF($C38="ab","ab",SUM(R38,AC38,AK38,BJ38,BW38,CS38,CZ38/2))</f>
        <v>6.3111111111111109</v>
      </c>
    </row>
    <row r="39" spans="1:180" ht="13.5">
      <c r="A39" s="13">
        <v>21720</v>
      </c>
      <c r="B39" s="13"/>
      <c r="C39" s="9" t="s">
        <v>1</v>
      </c>
      <c r="D39" s="9" t="s">
        <v>0</v>
      </c>
      <c r="E39" s="9" t="s">
        <v>0</v>
      </c>
      <c r="F39" s="9" t="s">
        <v>1</v>
      </c>
      <c r="G39" s="9" t="s">
        <v>0</v>
      </c>
      <c r="H39" s="9" t="s">
        <v>0</v>
      </c>
      <c r="I39" s="9" t="s">
        <v>1</v>
      </c>
      <c r="J39" s="9" t="s">
        <v>1</v>
      </c>
      <c r="K39" s="9" t="s">
        <v>1</v>
      </c>
      <c r="L39" s="9" t="s">
        <v>0</v>
      </c>
      <c r="M39" s="9" t="s">
        <v>0</v>
      </c>
      <c r="N39" s="9" t="s">
        <v>0</v>
      </c>
      <c r="O39" s="9" t="s">
        <v>0</v>
      </c>
      <c r="P39" s="9" t="s">
        <v>1</v>
      </c>
      <c r="Q39" s="9" t="s">
        <v>1</v>
      </c>
      <c r="R39" s="2">
        <f>COUNTIF(C39:Q39,"a")/COUNTIF(C$3:Q$3,"a")*4</f>
        <v>2.1333333333333333</v>
      </c>
      <c r="S39" s="2"/>
      <c r="T39" s="9" t="s">
        <v>0</v>
      </c>
      <c r="U39" s="9" t="s">
        <v>0</v>
      </c>
      <c r="V39" s="9" t="s">
        <v>0</v>
      </c>
      <c r="W39" s="9" t="s">
        <v>0</v>
      </c>
      <c r="X39" s="9" t="s">
        <v>0</v>
      </c>
      <c r="Y39" s="9" t="s">
        <v>0</v>
      </c>
      <c r="Z39" s="9" t="s">
        <v>1</v>
      </c>
      <c r="AA39" s="9" t="s">
        <v>1</v>
      </c>
      <c r="AB39" s="9" t="s">
        <v>0</v>
      </c>
      <c r="AC39" s="2">
        <f>COUNTIF(T39:AB39,"a")/COUNTIF(T$3:AB$3,"a")*4</f>
        <v>3.1111111111111112</v>
      </c>
      <c r="AD39" s="2"/>
      <c r="AE39" s="9" t="s">
        <v>0</v>
      </c>
      <c r="AF39" s="9" t="s">
        <v>0</v>
      </c>
      <c r="AG39" s="9" t="s">
        <v>0</v>
      </c>
      <c r="AH39" s="9" t="s">
        <v>0</v>
      </c>
      <c r="AI39" s="9" t="s">
        <v>0</v>
      </c>
      <c r="AJ39" s="9" t="s">
        <v>0</v>
      </c>
      <c r="AK39" s="2">
        <f>COUNTIF(AE39:AJ39,"a")</f>
        <v>6</v>
      </c>
      <c r="AL39" s="2"/>
      <c r="AM39" s="9" t="s">
        <v>0</v>
      </c>
      <c r="AN39" s="9" t="s">
        <v>1</v>
      </c>
      <c r="AO39" s="9" t="s">
        <v>0</v>
      </c>
      <c r="AP39" s="9" t="s">
        <v>0</v>
      </c>
      <c r="AQ39" s="9" t="s">
        <v>0</v>
      </c>
      <c r="AR39" s="9" t="s">
        <v>0</v>
      </c>
      <c r="AS39" s="9" t="s">
        <v>0</v>
      </c>
      <c r="AT39" s="9" t="s">
        <v>0</v>
      </c>
      <c r="AU39" s="9" t="s">
        <v>1</v>
      </c>
      <c r="AV39" s="9" t="s">
        <v>0</v>
      </c>
      <c r="AW39" s="9" t="s">
        <v>0</v>
      </c>
      <c r="AX39" s="9" t="s">
        <v>1</v>
      </c>
      <c r="AY39" s="9" t="s">
        <v>1</v>
      </c>
      <c r="AZ39" s="9" t="s">
        <v>1</v>
      </c>
      <c r="BA39" s="9" t="s">
        <v>1</v>
      </c>
      <c r="BB39" s="9" t="s">
        <v>1</v>
      </c>
      <c r="BC39" s="9" t="s">
        <v>1</v>
      </c>
      <c r="BD39" s="9" t="s">
        <v>1</v>
      </c>
      <c r="BE39" s="9" t="s">
        <v>1</v>
      </c>
      <c r="BF39" s="9" t="s">
        <v>1</v>
      </c>
      <c r="BG39" s="9" t="s">
        <v>1</v>
      </c>
      <c r="BH39" s="9" t="s">
        <v>1</v>
      </c>
      <c r="BI39" s="9" t="s">
        <v>1</v>
      </c>
      <c r="BJ39" s="2">
        <f>COUNTIF(AM39:BI39,"a")/COUNTIF(AM$3:BI$3,"a")*6</f>
        <v>2.347826086956522</v>
      </c>
      <c r="BK39" s="2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2"/>
      <c r="BX39" s="2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T39" s="2"/>
      <c r="CU39" s="9" t="s">
        <v>0</v>
      </c>
      <c r="CV39" s="9"/>
      <c r="CW39" s="9"/>
      <c r="CX39" s="9"/>
      <c r="CY39" s="9"/>
      <c r="CZ39" s="2">
        <f>-COUNTIF(CU39:CY39,"a")</f>
        <v>-1</v>
      </c>
      <c r="DA39" s="2"/>
      <c r="DE39" s="3">
        <f>IF($C39="ab","ab",SUM(R39,AC39,AK39,BJ39,BW39,CS39,CZ39/2))</f>
        <v>13.092270531400967</v>
      </c>
    </row>
    <row r="40" spans="1:180" ht="13.5">
      <c r="A40" s="13">
        <v>21730</v>
      </c>
      <c r="B40" s="13"/>
      <c r="C40" s="9" t="s">
        <v>1</v>
      </c>
      <c r="D40" s="9" t="s">
        <v>0</v>
      </c>
      <c r="E40" s="9" t="s">
        <v>0</v>
      </c>
      <c r="F40" s="9" t="s">
        <v>1</v>
      </c>
      <c r="G40" s="9" t="s">
        <v>1</v>
      </c>
      <c r="H40" s="9" t="s">
        <v>1</v>
      </c>
      <c r="I40" s="9" t="s">
        <v>1</v>
      </c>
      <c r="J40" s="9" t="s">
        <v>1</v>
      </c>
      <c r="K40" s="9" t="s">
        <v>1</v>
      </c>
      <c r="L40" s="9" t="s">
        <v>1</v>
      </c>
      <c r="M40" s="9" t="s">
        <v>1</v>
      </c>
      <c r="N40" s="9" t="s">
        <v>1</v>
      </c>
      <c r="O40" s="9" t="s">
        <v>1</v>
      </c>
      <c r="P40" s="9" t="s">
        <v>1</v>
      </c>
      <c r="Q40" s="9" t="s">
        <v>1</v>
      </c>
      <c r="R40" s="2">
        <f>COUNTIF(C40:Q40,"a")/COUNTIF(C$3:Q$3,"a")*4</f>
        <v>0.53333333333333333</v>
      </c>
      <c r="S40" s="2"/>
      <c r="T40" s="9" t="s">
        <v>0</v>
      </c>
      <c r="U40" s="9" t="s">
        <v>0</v>
      </c>
      <c r="V40" s="9" t="s">
        <v>0</v>
      </c>
      <c r="W40" s="9" t="s">
        <v>0</v>
      </c>
      <c r="X40" s="9" t="s">
        <v>1</v>
      </c>
      <c r="Y40" s="9" t="s">
        <v>1</v>
      </c>
      <c r="Z40" s="9"/>
      <c r="AA40" s="9"/>
      <c r="AB40" s="9"/>
      <c r="AC40" s="2">
        <f>COUNTIF(T40:AB40,"a")/COUNTIF(T$3:AB$3,"a")*4</f>
        <v>1.7777777777777777</v>
      </c>
      <c r="AD40" s="2"/>
      <c r="AE40" s="9" t="s">
        <v>0</v>
      </c>
      <c r="AF40" s="9" t="s">
        <v>0</v>
      </c>
      <c r="AG40" s="9" t="s">
        <v>0</v>
      </c>
      <c r="AH40" s="9" t="s">
        <v>1</v>
      </c>
      <c r="AI40" s="9" t="s">
        <v>1</v>
      </c>
      <c r="AJ40" s="9" t="s">
        <v>1</v>
      </c>
      <c r="AK40" s="2">
        <f>COUNTIF(AE40:AJ40,"a")</f>
        <v>3</v>
      </c>
      <c r="AL40" s="2"/>
      <c r="AM40" s="9" t="s">
        <v>1</v>
      </c>
      <c r="AN40" s="9" t="s">
        <v>1</v>
      </c>
      <c r="AO40" s="9" t="s">
        <v>1</v>
      </c>
      <c r="AP40" s="9" t="s">
        <v>1</v>
      </c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 t="s">
        <v>1</v>
      </c>
      <c r="BE40" s="9" t="s">
        <v>1</v>
      </c>
      <c r="BF40" s="9" t="s">
        <v>1</v>
      </c>
      <c r="BG40" s="9" t="s">
        <v>1</v>
      </c>
      <c r="BH40" s="9" t="s">
        <v>1</v>
      </c>
      <c r="BI40" s="9" t="s">
        <v>1</v>
      </c>
      <c r="BJ40" s="2">
        <f>COUNTIF(AM40:BI40,"a")/COUNTIF(AM$3:BI$3,"a")*6</f>
        <v>0</v>
      </c>
      <c r="BK40" s="2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2"/>
      <c r="BX40" s="2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T40" s="2"/>
      <c r="CU40" s="9" t="s">
        <v>0</v>
      </c>
      <c r="CV40" s="9"/>
      <c r="CW40" s="9"/>
      <c r="CX40" s="9"/>
      <c r="CY40" s="9"/>
      <c r="CZ40" s="2">
        <f>-COUNTIF(CU40:CY40,"a")</f>
        <v>-1</v>
      </c>
      <c r="DA40" s="2"/>
      <c r="DE40" s="3">
        <f>IF($C40="ab","ab",SUM(R40,AC40,AK40,BJ40,BW40,CS40,CZ40/2))</f>
        <v>4.8111111111111109</v>
      </c>
    </row>
    <row r="41" spans="1:180" ht="13.5">
      <c r="A41" s="13">
        <v>21780</v>
      </c>
      <c r="B41" s="13"/>
      <c r="C41" s="9" t="s">
        <v>0</v>
      </c>
      <c r="D41" s="9" t="s">
        <v>0</v>
      </c>
      <c r="E41" s="9" t="s">
        <v>0</v>
      </c>
      <c r="F41" s="9" t="s">
        <v>0</v>
      </c>
      <c r="G41" s="9" t="s">
        <v>0</v>
      </c>
      <c r="H41" s="9" t="s">
        <v>0</v>
      </c>
      <c r="I41" s="9" t="s">
        <v>0</v>
      </c>
      <c r="J41" s="9" t="s">
        <v>0</v>
      </c>
      <c r="K41" s="9" t="s">
        <v>0</v>
      </c>
      <c r="L41" s="9" t="s">
        <v>0</v>
      </c>
      <c r="M41" s="9" t="s">
        <v>0</v>
      </c>
      <c r="N41" s="9" t="s">
        <v>0</v>
      </c>
      <c r="O41" s="9" t="s">
        <v>0</v>
      </c>
      <c r="P41" s="9" t="s">
        <v>0</v>
      </c>
      <c r="Q41" s="9" t="s">
        <v>0</v>
      </c>
      <c r="R41" s="2">
        <f>COUNTIF(C41:Q41,"a")/COUNTIF(C$3:Q$3,"a")*4</f>
        <v>4</v>
      </c>
      <c r="S41" s="2"/>
      <c r="T41" s="9" t="s">
        <v>0</v>
      </c>
      <c r="U41" s="9" t="s">
        <v>0</v>
      </c>
      <c r="V41" s="9" t="s">
        <v>0</v>
      </c>
      <c r="W41" s="9" t="s">
        <v>0</v>
      </c>
      <c r="X41" s="9" t="s">
        <v>0</v>
      </c>
      <c r="Y41" s="9" t="s">
        <v>0</v>
      </c>
      <c r="Z41" s="9"/>
      <c r="AA41" s="9"/>
      <c r="AB41" s="9"/>
      <c r="AC41" s="2">
        <f>COUNTIF(T41:AB41,"a")/COUNTIF(T$3:AB$3,"a")*4</f>
        <v>2.6666666666666665</v>
      </c>
      <c r="AD41" s="2"/>
      <c r="AE41" s="9" t="s">
        <v>0</v>
      </c>
      <c r="AF41" s="9" t="s">
        <v>0</v>
      </c>
      <c r="AG41" s="9" t="s">
        <v>0</v>
      </c>
      <c r="AH41" s="9" t="s">
        <v>0</v>
      </c>
      <c r="AI41" s="9" t="s">
        <v>1</v>
      </c>
      <c r="AJ41" s="9" t="s">
        <v>0</v>
      </c>
      <c r="AK41" s="2">
        <f>COUNTIF(AE41:AJ41,"a")</f>
        <v>5</v>
      </c>
      <c r="AL41" s="2"/>
      <c r="AM41" s="9" t="s">
        <v>1</v>
      </c>
      <c r="AN41" s="9" t="s">
        <v>1</v>
      </c>
      <c r="AO41" s="9" t="s">
        <v>0</v>
      </c>
      <c r="AP41" s="9" t="s">
        <v>0</v>
      </c>
      <c r="AQ41" s="9"/>
      <c r="AR41" s="9"/>
      <c r="AS41" s="9"/>
      <c r="AT41" s="9"/>
      <c r="AU41" s="9" t="s">
        <v>1</v>
      </c>
      <c r="AV41" s="9" t="s">
        <v>0</v>
      </c>
      <c r="AW41" s="9" t="s">
        <v>0</v>
      </c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 t="s">
        <v>1</v>
      </c>
      <c r="BJ41" s="2">
        <f>COUNTIF(AM41:BI41,"a")/COUNTIF(AM$3:BI$3,"a")*6</f>
        <v>1.0434782608695652</v>
      </c>
      <c r="BK41" s="2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2"/>
      <c r="BX41" s="2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T41" s="2"/>
      <c r="CU41" s="9" t="s">
        <v>0</v>
      </c>
      <c r="CV41" s="9"/>
      <c r="CW41" s="9"/>
      <c r="CX41" s="9"/>
      <c r="CY41" s="9"/>
      <c r="CZ41" s="2">
        <f>-COUNTIF(CU41:CY41,"a")</f>
        <v>-1</v>
      </c>
      <c r="DA41" s="2"/>
      <c r="DE41" s="3">
        <f>IF($C41="ab","ab",SUM(R41,AC41,AK41,BJ41,BW41,CS41,CZ41/2))</f>
        <v>12.210144927536232</v>
      </c>
    </row>
    <row r="42" spans="1:180" ht="13.5">
      <c r="A42" s="13">
        <v>21820</v>
      </c>
      <c r="B42" s="13"/>
      <c r="C42" s="9" t="s">
        <v>1</v>
      </c>
      <c r="D42" s="9" t="s">
        <v>1</v>
      </c>
      <c r="E42" s="9" t="s">
        <v>1</v>
      </c>
      <c r="F42" s="9" t="s">
        <v>1</v>
      </c>
      <c r="G42" s="9" t="s">
        <v>1</v>
      </c>
      <c r="H42" s="9" t="s">
        <v>1</v>
      </c>
      <c r="I42" s="9" t="s">
        <v>1</v>
      </c>
      <c r="J42" s="9" t="s">
        <v>1</v>
      </c>
      <c r="K42" s="9" t="s">
        <v>1</v>
      </c>
      <c r="L42" s="9"/>
      <c r="M42" s="9"/>
      <c r="N42" s="9"/>
      <c r="O42" s="9"/>
      <c r="P42" s="9"/>
      <c r="Q42" s="9"/>
      <c r="R42" s="2">
        <f>COUNTIF(C42:Q42,"a")/COUNTIF(C$3:Q$3,"a")*4</f>
        <v>0</v>
      </c>
      <c r="S42" s="2"/>
      <c r="T42" s="9" t="s">
        <v>0</v>
      </c>
      <c r="U42" s="9" t="s">
        <v>0</v>
      </c>
      <c r="V42" s="9" t="s">
        <v>0</v>
      </c>
      <c r="W42" s="9" t="s">
        <v>1</v>
      </c>
      <c r="X42" s="9" t="s">
        <v>1</v>
      </c>
      <c r="Y42" s="9" t="s">
        <v>1</v>
      </c>
      <c r="Z42" s="9" t="s">
        <v>1</v>
      </c>
      <c r="AA42" s="9" t="s">
        <v>0</v>
      </c>
      <c r="AB42" s="9" t="s">
        <v>0</v>
      </c>
      <c r="AC42" s="2">
        <f>COUNTIF(T42:AB42,"a")/COUNTIF(T$3:AB$3,"a")*4</f>
        <v>2.2222222222222223</v>
      </c>
      <c r="AD42" s="2"/>
      <c r="AE42" s="9" t="s">
        <v>0</v>
      </c>
      <c r="AF42" s="9" t="s">
        <v>1</v>
      </c>
      <c r="AG42" s="9" t="s">
        <v>1</v>
      </c>
      <c r="AH42" s="9" t="s">
        <v>1</v>
      </c>
      <c r="AI42" s="9" t="s">
        <v>0</v>
      </c>
      <c r="AJ42" s="9" t="s">
        <v>1</v>
      </c>
      <c r="AK42" s="2">
        <f>COUNTIF(AE42:AJ42,"a")</f>
        <v>2</v>
      </c>
      <c r="AL42" s="2"/>
      <c r="AM42" s="9"/>
      <c r="AN42" s="9"/>
      <c r="AO42" s="9"/>
      <c r="AP42" s="9"/>
      <c r="AQ42" s="9"/>
      <c r="AR42" s="9"/>
      <c r="AS42" s="9"/>
      <c r="AT42" s="9"/>
      <c r="AU42" s="9" t="s">
        <v>1</v>
      </c>
      <c r="AV42" s="9" t="s">
        <v>1</v>
      </c>
      <c r="AW42" s="9" t="s">
        <v>1</v>
      </c>
      <c r="AX42" s="9"/>
      <c r="AY42" s="9"/>
      <c r="AZ42" s="9"/>
      <c r="BA42" s="9"/>
      <c r="BB42" s="9"/>
      <c r="BC42" s="9"/>
      <c r="BD42" s="9" t="s">
        <v>1</v>
      </c>
      <c r="BE42" s="9" t="s">
        <v>1</v>
      </c>
      <c r="BF42" s="9" t="s">
        <v>1</v>
      </c>
      <c r="BG42" s="9" t="s">
        <v>1</v>
      </c>
      <c r="BH42" s="9" t="s">
        <v>1</v>
      </c>
      <c r="BI42" s="9" t="s">
        <v>1</v>
      </c>
      <c r="BJ42" s="2">
        <f>COUNTIF(AM42:BI42,"a")/COUNTIF(AM$3:BI$3,"a")*6</f>
        <v>0</v>
      </c>
      <c r="BK42" s="2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2"/>
      <c r="BX42" s="2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T42" s="2"/>
      <c r="CU42" s="9" t="s">
        <v>0</v>
      </c>
      <c r="CV42" s="9"/>
      <c r="CW42" s="9"/>
      <c r="CX42" s="9"/>
      <c r="CY42" s="9" t="s">
        <v>0</v>
      </c>
      <c r="CZ42" s="2">
        <f>-COUNTIF(CU42:CY42,"a")</f>
        <v>-2</v>
      </c>
      <c r="DA42" s="2"/>
      <c r="DE42" s="3">
        <f>IF($C42="ab","ab",SUM(R42,AC42,AK42,BJ42,BW42,CS42,CZ42/2))</f>
        <v>3.2222222222222223</v>
      </c>
    </row>
    <row r="43" spans="1:180" ht="13.5">
      <c r="A43" s="13">
        <v>21900</v>
      </c>
      <c r="B43" s="13"/>
      <c r="C43" s="9" t="s">
        <v>1</v>
      </c>
      <c r="D43" s="9" t="s">
        <v>1</v>
      </c>
      <c r="E43" s="9" t="s">
        <v>1</v>
      </c>
      <c r="F43" s="9" t="s">
        <v>1</v>
      </c>
      <c r="G43" s="9" t="s">
        <v>0</v>
      </c>
      <c r="H43" s="9" t="s">
        <v>0</v>
      </c>
      <c r="I43" s="9"/>
      <c r="J43" s="9"/>
      <c r="K43" s="9"/>
      <c r="L43" s="9" t="s">
        <v>0</v>
      </c>
      <c r="M43" s="9" t="s">
        <v>0</v>
      </c>
      <c r="N43" s="9" t="s">
        <v>1</v>
      </c>
      <c r="O43" s="9" t="s">
        <v>0</v>
      </c>
      <c r="P43" s="9"/>
      <c r="Q43" s="9"/>
      <c r="R43" s="2">
        <f>COUNTIF(C43:Q43,"a")/COUNTIF(C$3:Q$3,"a")*4</f>
        <v>1.3333333333333333</v>
      </c>
      <c r="S43" s="2"/>
      <c r="T43" s="9" t="s">
        <v>0</v>
      </c>
      <c r="U43" s="9" t="s">
        <v>0</v>
      </c>
      <c r="V43" s="9" t="s">
        <v>0</v>
      </c>
      <c r="W43" s="9" t="s">
        <v>0</v>
      </c>
      <c r="X43" s="9" t="s">
        <v>0</v>
      </c>
      <c r="Y43" s="9" t="s">
        <v>0</v>
      </c>
      <c r="Z43" s="9" t="s">
        <v>1</v>
      </c>
      <c r="AA43" s="9" t="s">
        <v>1</v>
      </c>
      <c r="AB43" s="9" t="s">
        <v>1</v>
      </c>
      <c r="AC43" s="2">
        <f>COUNTIF(T43:AB43,"a")/COUNTIF(T$3:AB$3,"a")*4</f>
        <v>2.6666666666666665</v>
      </c>
      <c r="AD43" s="2"/>
      <c r="AE43" s="9" t="s">
        <v>0</v>
      </c>
      <c r="AF43" s="9" t="s">
        <v>1</v>
      </c>
      <c r="AG43" s="9" t="s">
        <v>0</v>
      </c>
      <c r="AH43" s="9" t="s">
        <v>0</v>
      </c>
      <c r="AI43" s="9"/>
      <c r="AJ43" s="9" t="s">
        <v>0</v>
      </c>
      <c r="AK43" s="2">
        <f>COUNTIF(AE43:AJ43,"a")</f>
        <v>4</v>
      </c>
      <c r="AL43" s="2"/>
      <c r="AM43" s="9" t="s">
        <v>1</v>
      </c>
      <c r="AN43" s="9" t="s">
        <v>1</v>
      </c>
      <c r="AO43" s="9" t="s">
        <v>0</v>
      </c>
      <c r="AP43" s="9" t="s">
        <v>0</v>
      </c>
      <c r="AQ43" s="9" t="s">
        <v>0</v>
      </c>
      <c r="AR43" s="9" t="s">
        <v>0</v>
      </c>
      <c r="AS43" s="9" t="s">
        <v>1</v>
      </c>
      <c r="AT43" s="9" t="s">
        <v>0</v>
      </c>
      <c r="AU43" s="9" t="s">
        <v>1</v>
      </c>
      <c r="AV43" s="9" t="s">
        <v>0</v>
      </c>
      <c r="AW43" s="9" t="s">
        <v>1</v>
      </c>
      <c r="AX43" s="9"/>
      <c r="AY43" s="9"/>
      <c r="AZ43" s="9"/>
      <c r="BA43" s="9"/>
      <c r="BB43" s="9"/>
      <c r="BC43" s="9"/>
      <c r="BD43" s="9"/>
      <c r="BE43" s="9" t="s">
        <v>1</v>
      </c>
      <c r="BF43" s="9"/>
      <c r="BG43" s="9"/>
      <c r="BH43" s="9"/>
      <c r="BI43" s="9"/>
      <c r="BJ43" s="2">
        <f>COUNTIF(AM43:BI43,"a")/COUNTIF(AM$3:BI$3,"a")*6</f>
        <v>1.5652173913043477</v>
      </c>
      <c r="BK43" s="2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2"/>
      <c r="BX43" s="2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T43" s="2"/>
      <c r="CU43" s="9"/>
      <c r="CV43" s="9"/>
      <c r="CW43" s="9"/>
      <c r="CX43" s="9"/>
      <c r="CY43" s="9"/>
      <c r="CZ43" s="2">
        <f>-COUNTIF(CU43:CY43,"a")</f>
        <v>0</v>
      </c>
      <c r="DA43" s="2"/>
      <c r="DE43" s="3">
        <f>IF($C43="ab","ab",SUM(R43,AC43,AK43,BJ43,BW43,CS43,CZ43/2))</f>
        <v>9.5652173913043477</v>
      </c>
    </row>
    <row r="44" spans="1:180" ht="13.5">
      <c r="A44" s="13">
        <v>21940</v>
      </c>
      <c r="B44" s="13"/>
      <c r="C44" s="9" t="s">
        <v>1</v>
      </c>
      <c r="D44" s="9" t="s">
        <v>0</v>
      </c>
      <c r="E44" s="9" t="s">
        <v>1</v>
      </c>
      <c r="F44" s="9" t="s">
        <v>0</v>
      </c>
      <c r="G44" s="9" t="s">
        <v>0</v>
      </c>
      <c r="H44" s="9" t="s">
        <v>0</v>
      </c>
      <c r="I44" s="9"/>
      <c r="J44" s="9"/>
      <c r="K44" s="9"/>
      <c r="L44" s="9" t="s">
        <v>0</v>
      </c>
      <c r="M44" s="9" t="s">
        <v>0</v>
      </c>
      <c r="N44" s="9" t="s">
        <v>1</v>
      </c>
      <c r="O44" s="9" t="s">
        <v>0</v>
      </c>
      <c r="P44" s="9" t="s">
        <v>1</v>
      </c>
      <c r="Q44" s="9" t="s">
        <v>0</v>
      </c>
      <c r="R44" s="2">
        <f>COUNTIF(C44:Q44,"a")/COUNTIF(C$3:Q$3,"a")*4</f>
        <v>2.1333333333333333</v>
      </c>
      <c r="S44" s="2"/>
      <c r="T44" s="9" t="s">
        <v>1</v>
      </c>
      <c r="U44" s="9" t="s">
        <v>0</v>
      </c>
      <c r="V44" s="9" t="s">
        <v>0</v>
      </c>
      <c r="W44" s="9" t="s">
        <v>0</v>
      </c>
      <c r="X44" s="9" t="s">
        <v>1</v>
      </c>
      <c r="Y44" s="9" t="s">
        <v>0</v>
      </c>
      <c r="Z44" s="9" t="s">
        <v>1</v>
      </c>
      <c r="AA44" s="9" t="s">
        <v>1</v>
      </c>
      <c r="AB44" s="9" t="s">
        <v>1</v>
      </c>
      <c r="AC44" s="2">
        <f>COUNTIF(T44:AB44,"a")/COUNTIF(T$3:AB$3,"a")*4</f>
        <v>1.7777777777777777</v>
      </c>
      <c r="AD44" s="2"/>
      <c r="AE44" s="9" t="s">
        <v>0</v>
      </c>
      <c r="AF44" s="9" t="s">
        <v>0</v>
      </c>
      <c r="AG44" s="9" t="s">
        <v>0</v>
      </c>
      <c r="AH44" s="9" t="s">
        <v>0</v>
      </c>
      <c r="AI44" s="9"/>
      <c r="AJ44" s="9" t="inlineStr">
        <is>
          <t>e</t>
        </is>
      </c>
      <c r="AK44" s="2">
        <f>COUNTIF(AE44:AJ44,"a")</f>
        <v>4</v>
      </c>
      <c r="AL44" s="2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 t="s">
        <v>1</v>
      </c>
      <c r="BJ44" s="2">
        <f>COUNTIF(AM44:BI44,"a")/COUNTIF(AM$3:BI$3,"a")*6</f>
        <v>0</v>
      </c>
      <c r="BK44" s="2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2"/>
      <c r="BX44" s="2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T44" s="2"/>
      <c r="CU44" s="9" t="s">
        <v>0</v>
      </c>
      <c r="CV44" s="9"/>
      <c r="CW44" s="9"/>
      <c r="CX44" s="9"/>
      <c r="CY44" s="9" t="s">
        <v>0</v>
      </c>
      <c r="CZ44" s="2">
        <f>-COUNTIF(CU44:CY44,"a")</f>
        <v>-2</v>
      </c>
      <c r="DA44" s="2"/>
      <c r="DE44" s="3">
        <f>IF($C44="ab","ab",SUM(R44,AC44,AK44,BJ44,BW44,CS44,CZ44/2))</f>
        <v>6.9111111111111114</v>
      </c>
    </row>
    <row r="45" spans="1:180" ht="13.24">
      <c r="A45" s="13"/>
      <c r="B45" s="13"/>
      <c r="R45" s="2"/>
      <c r="S45" s="2"/>
      <c r="AC45" s="2"/>
      <c r="AD45" s="2"/>
      <c r="AI45" s="1"/>
      <c r="AJ45" s="1"/>
      <c r="AK45" s="2"/>
      <c r="AL45" s="2"/>
      <c r="BW45" s="2"/>
      <c r="BX45" s="2"/>
      <c r="CD45" s="1"/>
      <c r="CE45" s="1"/>
      <c r="CR45" s="1"/>
      <c r="CS45" s="1"/>
      <c r="CU45" s="1"/>
      <c r="CV45" s="1"/>
      <c r="DE45" s="3"/>
    </row>
    <row r="46" spans="1:180" ht="13.24">
      <c r="A46" s="13"/>
      <c r="B46" s="13"/>
      <c r="R46" s="2"/>
      <c r="S46" s="2"/>
      <c r="AC46" s="2"/>
      <c r="AD46" s="2"/>
      <c r="AI46" s="1"/>
      <c r="AJ46" s="1"/>
      <c r="AK46" s="2"/>
      <c r="AL46" s="2"/>
      <c r="BW46" s="2"/>
      <c r="BX46" s="2"/>
      <c r="CD46" s="1"/>
      <c r="CE46" s="1"/>
      <c r="CR46" s="1"/>
      <c r="CS46" s="1"/>
      <c r="CU46" s="1"/>
      <c r="CV46" s="1"/>
      <c r="DE46" s="3"/>
    </row>
    <row r="47" spans="1:180" ht="13.24">
      <c r="A47" s="13"/>
      <c r="B47" s="13"/>
      <c r="R47" s="2"/>
      <c r="S47" s="2"/>
      <c r="AC47" s="2"/>
      <c r="AD47" s="2"/>
      <c r="AI47" s="1"/>
      <c r="AJ47" s="1"/>
      <c r="AK47" s="2"/>
      <c r="AL47" s="2"/>
      <c r="BW47" s="2"/>
      <c r="BX47" s="2"/>
      <c r="CD47" s="1"/>
      <c r="CE47" s="1"/>
      <c r="CR47" s="1"/>
      <c r="CS47" s="1"/>
      <c r="CU47" s="1"/>
      <c r="CV47" s="1"/>
      <c r="DE47" s="3"/>
    </row>
    <row r="48" spans="1:180" ht="13.24">
      <c r="R48" s="2"/>
      <c r="S48" s="2"/>
      <c r="AC48" s="2"/>
      <c r="AD48" s="2"/>
      <c r="AI48" s="1"/>
      <c r="AJ48" s="1"/>
      <c r="AK48" s="2"/>
      <c r="AL48" s="2"/>
      <c r="BW48" s="2"/>
      <c r="BX48" s="2"/>
      <c r="CD48" s="1"/>
      <c r="CE48" s="1"/>
      <c r="CR48" s="1"/>
      <c r="CS48" s="1"/>
      <c r="CU48" s="1"/>
      <c r="CV48" s="1"/>
      <c r="DE48" s="3"/>
    </row>
    <row r="49" spans="1:180" ht="13.24">
      <c r="R49" s="2"/>
      <c r="S49" s="2"/>
      <c r="AC49" s="2"/>
      <c r="AD49" s="2"/>
      <c r="AI49" s="1"/>
      <c r="AJ49" s="1"/>
      <c r="AK49" s="2"/>
      <c r="AL49" s="2"/>
      <c r="BW49" s="2"/>
      <c r="BX49" s="2"/>
      <c r="CD49" s="1"/>
      <c r="CE49" s="1"/>
      <c r="CR49" s="1"/>
      <c r="CS49" s="1"/>
      <c r="CU49" s="1"/>
      <c r="CV49" s="1"/>
      <c r="DE49" s="15">
        <f>MIN(DE11:DE44)</f>
        <v>0</v>
      </c>
    </row>
    <row r="50" spans="1:180" ht="13.24">
      <c r="R50" s="2"/>
      <c r="S50" s="2"/>
      <c r="AC50" s="2"/>
      <c r="AD50" s="2"/>
      <c r="AI50" s="1"/>
      <c r="AJ50" s="1"/>
      <c r="AK50" s="2"/>
      <c r="AL50" s="2"/>
      <c r="BW50" s="2"/>
      <c r="BX50" s="2"/>
      <c r="CD50" s="1"/>
      <c r="CE50" s="1"/>
      <c r="CR50" s="1"/>
      <c r="CS50" s="1"/>
      <c r="CU50" s="1"/>
      <c r="CV50" s="1"/>
      <c r="DE50" s="15">
        <f>_xlfn.QUARTILE.INC(DE11:DE44,1)</f>
        <v>6.18611111111111</v>
      </c>
    </row>
    <row r="51" spans="1:180" ht="13.24">
      <c r="R51" s="2"/>
      <c r="S51" s="2"/>
      <c r="AC51" s="2"/>
      <c r="AD51" s="2"/>
      <c r="AI51" s="1"/>
      <c r="AJ51" s="1"/>
      <c r="AK51" s="2"/>
      <c r="AL51" s="2"/>
      <c r="BW51" s="2"/>
      <c r="BX51" s="2"/>
      <c r="CD51" s="1"/>
      <c r="CE51" s="1"/>
      <c r="CR51" s="1"/>
      <c r="CS51" s="1"/>
      <c r="CU51" s="1"/>
      <c r="CV51" s="1"/>
      <c r="DE51" s="15">
        <f>_xlfn.QUARTILE.INC(DE11:DE44,2)</f>
        <v>8.385507246376811</v>
      </c>
    </row>
    <row r="52" spans="1:180" ht="13.24">
      <c r="R52" s="2"/>
      <c r="S52" s="2"/>
      <c r="AC52" s="2"/>
      <c r="AD52" s="2"/>
      <c r="AI52" s="1"/>
      <c r="AJ52" s="1"/>
      <c r="AK52" s="2"/>
      <c r="AL52" s="2"/>
      <c r="BW52" s="2"/>
      <c r="BX52" s="2"/>
      <c r="CD52" s="1"/>
      <c r="CE52" s="1"/>
      <c r="CR52" s="1"/>
      <c r="CS52" s="1"/>
      <c r="CU52" s="1"/>
      <c r="CV52" s="1"/>
      <c r="DE52" s="15">
        <f>_xlfn.QUARTILE.INC(DE11:DE44,3)</f>
        <v>12.068357487922706</v>
      </c>
    </row>
    <row r="53" spans="1:180" ht="13.24">
      <c r="R53" s="2"/>
      <c r="S53" s="2"/>
      <c r="AC53" s="2"/>
      <c r="AD53" s="2"/>
      <c r="AI53" s="1"/>
      <c r="AJ53" s="1"/>
      <c r="AK53" s="2"/>
      <c r="AL53" s="2"/>
      <c r="BW53" s="2"/>
      <c r="BX53" s="2"/>
      <c r="CD53" s="1"/>
      <c r="CE53" s="1"/>
      <c r="CR53" s="1"/>
      <c r="CS53" s="1"/>
      <c r="CU53" s="1"/>
      <c r="CV53" s="1"/>
      <c r="DE53" s="15">
        <f>MAX(DE11:DE44)</f>
        <v>17.413043478260871</v>
      </c>
    </row>
    <row r="54" spans="1:180" ht="13.24">
      <c r="R54" s="2"/>
      <c r="S54" s="2"/>
      <c r="AC54" s="2"/>
      <c r="AD54" s="2"/>
      <c r="AI54" s="1"/>
      <c r="AJ54" s="1"/>
      <c r="AK54" s="2"/>
      <c r="AL54" s="2"/>
      <c r="BW54" s="2"/>
      <c r="BX54" s="2"/>
      <c r="CD54" s="1"/>
      <c r="CE54" s="1"/>
      <c r="CR54" s="1"/>
      <c r="CS54" s="1"/>
      <c r="CU54" s="1"/>
      <c r="CV54" s="1"/>
      <c r="DE54" s="15">
        <f>ROUND(AVERAGE(DE11:DE44),2)</f>
        <v>9.0199999999999996</v>
      </c>
    </row>
    <row r="65536" spans="1:180">
      <c r="A65536" s="4"/>
      <c r="B65536" s="4"/>
      <c r="C65536" s="4"/>
      <c r="D65536" s="4"/>
      <c r="E65536" s="4"/>
      <c r="F65536" s="4"/>
      <c r="G65536" s="4"/>
      <c r="H65536" s="4"/>
      <c r="I65536" s="4"/>
      <c r="J65536" s="4"/>
      <c r="K65536" s="4"/>
      <c r="L65536" s="4"/>
      <c r="M65536" s="4"/>
      <c r="N65536" s="4"/>
      <c r="O65536" s="4"/>
      <c r="P65536" s="4"/>
      <c r="Q65536" s="4"/>
      <c r="R65536" s="4"/>
      <c r="S65536" s="4"/>
      <c r="T65536" s="4"/>
      <c r="U65536" s="4"/>
      <c r="V65536" s="4"/>
      <c r="W65536" s="4"/>
      <c r="X65536" s="4"/>
      <c r="Y65536" s="4"/>
      <c r="Z65536" s="4"/>
      <c r="AA65536" s="4"/>
      <c r="AB65536" s="4"/>
      <c r="AC65536" s="4"/>
      <c r="AD65536" s="4"/>
      <c r="AE65536" s="4"/>
      <c r="AF65536" s="4"/>
      <c r="AG65536" s="4"/>
      <c r="AH65536" s="4"/>
      <c r="AI65536" s="4"/>
      <c r="AJ65536" s="4"/>
      <c r="AK65536" s="4"/>
      <c r="AL65536" s="4"/>
      <c r="AM65536" s="4"/>
      <c r="AN65536" s="4"/>
      <c r="AO65536" s="4"/>
      <c r="AP65536" s="4"/>
      <c r="AQ65536" s="4"/>
      <c r="AR65536" s="4"/>
      <c r="AS65536" s="4"/>
      <c r="AT65536" s="4"/>
      <c r="AU65536" s="4"/>
      <c r="AV65536" s="4"/>
      <c r="AW65536" s="4"/>
      <c r="AX65536" s="4"/>
      <c r="AY65536" s="4"/>
      <c r="AZ65536" s="4"/>
      <c r="BA65536" s="4"/>
      <c r="BB65536" s="4"/>
      <c r="BC65536" s="4"/>
      <c r="BD65536" s="4"/>
      <c r="BE65536" s="4"/>
      <c r="BF65536" s="4"/>
      <c r="BG65536" s="4"/>
      <c r="BH65536" s="4"/>
      <c r="BI65536" s="4"/>
      <c r="BJ65536" s="4"/>
      <c r="BK65536" s="4"/>
      <c r="BL65536" s="4"/>
      <c r="BM65536" s="4"/>
      <c r="BN65536" s="4"/>
      <c r="BO65536" s="4"/>
      <c r="BP65536" s="4"/>
      <c r="BQ65536" s="4"/>
      <c r="BR65536" s="4"/>
      <c r="BS65536" s="4"/>
      <c r="BT65536" s="4"/>
      <c r="BU65536" s="4"/>
      <c r="BV65536" s="4"/>
      <c r="BW65536" s="4"/>
      <c r="BX65536" s="4"/>
      <c r="BY65536" s="4"/>
      <c r="BZ65536" s="4"/>
      <c r="CA65536" s="4"/>
      <c r="CB65536" s="4"/>
      <c r="CC65536" s="4"/>
      <c r="CD65536" s="4"/>
      <c r="CE65536" s="4"/>
      <c r="CF65536" s="4"/>
      <c r="CG65536" s="4"/>
      <c r="CH65536" s="4"/>
      <c r="CI65536" s="4"/>
      <c r="CJ65536" s="4"/>
      <c r="CK65536" s="4"/>
      <c r="CL65536" s="4"/>
      <c r="CM65536" s="4"/>
      <c r="CN65536" s="4"/>
      <c r="CO65536" s="4"/>
      <c r="CP65536" s="4"/>
      <c r="CQ65536" s="4"/>
      <c r="CR65536" s="4"/>
      <c r="CS65536" s="4"/>
      <c r="CT65536" s="4"/>
      <c r="CU65536" s="4"/>
      <c r="CV65536" s="4"/>
      <c r="CW65536" s="4"/>
      <c r="CX65536" s="4"/>
      <c r="CY65536" s="4"/>
      <c r="CZ65536" s="4"/>
      <c r="DA65536" s="4"/>
      <c r="DB65536" s="4"/>
      <c r="DC65536" s="4"/>
      <c r="DD65536" s="4"/>
      <c r="DE65536" s="4"/>
      <c r="DF65536" s="4"/>
      <c r="DG65536" s="4"/>
      <c r="DH65536" s="4"/>
      <c r="DI65536" s="4"/>
      <c r="DJ65536" s="4"/>
      <c r="DK65536" s="4"/>
      <c r="DL65536" s="4"/>
      <c r="DM65536" s="4"/>
      <c r="DN65536" s="4"/>
      <c r="DO65536" s="4"/>
      <c r="DP65536" s="4"/>
      <c r="DQ65536" s="4"/>
      <c r="DR65536" s="4"/>
      <c r="DS65536" s="4"/>
      <c r="DT65536" s="4"/>
      <c r="DU65536" s="4"/>
      <c r="DV65536" s="4"/>
      <c r="DW65536" s="4"/>
      <c r="DX65536" s="4"/>
      <c r="DY65536" s="4"/>
      <c r="DZ65536" s="4"/>
      <c r="EA65536" s="4"/>
      <c r="EB65536" s="4"/>
      <c r="EC65536" s="4"/>
      <c r="ED65536" s="4"/>
      <c r="EE65536" s="4"/>
      <c r="EF65536" s="4"/>
      <c r="EG65536" s="4"/>
      <c r="EH65536" s="4"/>
      <c r="EI65536" s="4"/>
      <c r="EJ65536" s="4"/>
      <c r="EK65536" s="4"/>
      <c r="EL65536" s="4"/>
      <c r="EM65536" s="4"/>
      <c r="EN65536" s="4"/>
      <c r="EO65536" s="4"/>
      <c r="EP65536" s="4"/>
      <c r="EQ65536" s="4"/>
      <c r="ER65536" s="4"/>
      <c r="ES65536" s="4"/>
      <c r="ET65536" s="4"/>
      <c r="EU65536" s="4"/>
      <c r="EV65536" s="4"/>
      <c r="EW65536" s="4"/>
      <c r="EX65536" s="4"/>
      <c r="EY65536" s="4"/>
      <c r="EZ65536" s="4"/>
      <c r="FA65536" s="4"/>
      <c r="FB65536" s="4"/>
      <c r="FC65536" s="4"/>
      <c r="FD65536" s="4"/>
      <c r="FE65536" s="4"/>
      <c r="FF65536" s="4"/>
      <c r="FG65536" s="4"/>
      <c r="FH65536" s="4"/>
      <c r="FI65536" s="4"/>
      <c r="FJ65536" s="4"/>
      <c r="FK65536" s="4"/>
      <c r="FL65536" s="4"/>
      <c r="FM65536" s="4"/>
      <c r="FN65536" s="4"/>
      <c r="FO65536" s="4"/>
      <c r="FP65536" s="4"/>
      <c r="FQ65536" s="4"/>
      <c r="FR65536" s="4"/>
      <c r="FS65536" s="4"/>
      <c r="FT65536" s="4"/>
      <c r="FU65536" s="4"/>
      <c r="FV65536" s="4"/>
      <c r="FW65536" s="4"/>
      <c r="FX65536" s="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1.1244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2023-02-23T12:20:52Z</dcterms:modified>
  <dcterms:created xsi:type="dcterms:W3CDTF">2015-08-17T17:04:16Z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