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2800" windowHeight="7430"/>
  </bookViews>
  <sheets>
    <sheet name="DS3_2022_11_05" sheetId="1" r:id="rId1"/>
  </sheets>
  <definedNames>
    <definedName name="_xlnm.Print_Area" localSheetId="0">#REF!</definedName>
    <definedName name="_xlnm.Sheet_Title" localSheetId="0">"DS3_2022_11_05"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<sst xmlns="http://schemas.openxmlformats.org/spreadsheetml/2006/main" uniqueCount="28" count="28">
  <si>
    <t>identidiant wims</t>
  </si>
  <si>
    <t>classe</t>
  </si>
  <si>
    <t>Exercice 1</t>
  </si>
  <si>
    <t>Exercice 2</t>
  </si>
  <si>
    <t>Exercice 3</t>
  </si>
  <si>
    <t>Exercice 4</t>
  </si>
  <si>
    <t>Exercice 5.</t>
  </si>
  <si>
    <t>Exercice 6</t>
  </si>
  <si>
    <t>Points</t>
  </si>
  <si>
    <t>2.a</t>
  </si>
  <si>
    <t>2.b</t>
  </si>
  <si>
    <t>2.c</t>
  </si>
  <si>
    <t>a</t>
  </si>
  <si>
    <t>z</t>
  </si>
  <si>
    <t>Réponse numérique correcte.</t>
  </si>
  <si>
    <t>Manipulation des puissances exlicite sans erreur.</t>
  </si>
  <si>
    <t>Réponse.</t>
  </si>
  <si>
    <t>Manipulation algébrique.</t>
  </si>
  <si>
    <t>Solutions.</t>
  </si>
  <si>
    <t>Présentation (conclusion).</t>
  </si>
  <si>
    <t>Calcul (au moins numérique).</t>
  </si>
  <si>
    <t>Formule numérique au moins.</t>
  </si>
  <si>
    <t>Réponse</t>
  </si>
  <si>
    <t>Bonne réponse</t>
  </si>
  <si>
    <t>Pas d'encadrement des conclusions</t>
  </si>
  <si>
    <t>Lisibilité: écriture des chiffres, symboles, barres de fractions...</t>
  </si>
  <si>
    <t>Écriture dans la marge</t>
  </si>
  <si>
    <t>Colonnes sur la copie</t>
  </si>
</sst>
</file>

<file path=xl/styles.xml><?xml version="1.0" encoding="utf-8"?>
<styleSheet xmlns="http://schemas.openxmlformats.org/spreadsheetml/2006/main"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FFFFFF"/>
      <name val="Sans"/>
      <vertAlign val="baseline"/>
      <sz val="10"/>
      <strike val="0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00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6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2" borderId="0" numFmtId="0" xfId="0">
      <alignment horizontal="center" vertical="bottom" wrapText="0" shrinkToFit="0" textRotation="0" indent="0"/>
    </xf>
    <xf applyAlignment="1" applyBorder="1" applyFont="1" applyFill="1" applyNumberFormat="1" fontId="0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4" borderId="0" numFmtId="0" xfId="0">
      <alignment horizontal="center" vertical="bottom" wrapText="0" shrinkToFit="0" textRotation="0" indent="0"/>
    </xf>
    <xf applyAlignment="1" applyBorder="1" applyFont="1" applyFill="1" applyNumberFormat="1" fontId="1" fillId="2" borderId="0" numFmtId="0" xfId="0">
      <alignment horizontal="center" vertical="bottom" wrapText="0" shrinkToFit="0" textRotation="0" indent="0"/>
    </xf>
    <xf applyAlignment="1" applyBorder="1" applyFont="1" applyFill="1" applyNumberFormat="1" fontId="1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bottom" wrapText="0" shrinkToFit="0" textRotation="0" indent="0"/>
    </xf>
    <xf applyAlignment="1" applyBorder="1" applyFont="1" applyFill="1" applyNumberFormat="1" fontId="0" fillId="6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center" vertical="bottom" wrapText="1" shrinkToFit="0" textRotation="0" indent="0"/>
    </xf>
    <xf applyAlignment="1" applyBorder="1" applyFont="1" applyFill="1" applyNumberFormat="1" fontId="0" fillId="0" borderId="0" numFmtId="0" xfId="0">
      <alignment horizontal="left" vertical="center" wrapText="1" shrinkToFit="0" textRotation="0" indent="0"/>
    </xf>
    <xf applyAlignment="1" applyBorder="1" applyFont="1" applyFill="1" applyNumberFormat="1" fontId="0" fillId="6" borderId="0" numFmtId="0" xfId="0">
      <alignment horizontal="centerContinuous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center" wrapText="1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FF65536"/>
  <sheetViews>
    <sheetView workbookViewId="0" zoomScale="140" tabSelected="1">
      <pane xSplit="1" ySplit="4" topLeftCell="D10" activePane="bottomRight" state="frozen"/>
      <selection pane="bottomRight" activeCell="A11" sqref="A11"/>
    </sheetView>
  </sheetViews>
  <sheetFormatPr defaultRowHeight="12.5"/>
  <cols>
    <col min="1" max="1" style="1" width="9.142307692307693" bestFit="1" customWidth="1"/>
    <col min="2" max="2" style="1" width="9.075645032051282" bestFit="1" customWidth="1"/>
    <col min="3" max="3" style="1" width="9.142307692307693" bestFit="1" customWidth="1"/>
    <col min="4" max="14" style="1" width="9.075645032051282" bestFit="1" customWidth="1"/>
    <col min="15" max="17" style="1" width="9.142307692307693" bestFit="1" customWidth="1"/>
    <col min="18" max="24" style="1" width="9.075645032051282" bestFit="1" customWidth="1"/>
    <col min="25" max="27" style="1" width="9.142307692307693" bestFit="1" customWidth="1"/>
    <col min="28" max="31" style="1" width="9.075645032051282" bestFit="1" customWidth="1"/>
    <col min="32" max="33" style="2" width="9.075645032051282" bestFit="1" customWidth="1"/>
    <col min="34" max="37" style="1" width="9.075645032051282" bestFit="1" customWidth="1"/>
    <col min="38" max="38" style="1" width="9.285156250000002" customWidth="1"/>
    <col min="39" max="63" style="1" width="9.075645032051282" bestFit="1" customWidth="1"/>
    <col min="64" max="65" style="2" width="9.075645032051282" bestFit="1" customWidth="1"/>
    <col min="66" max="73" style="1" width="9.075645032051282" bestFit="1" customWidth="1"/>
    <col min="74" max="74" style="1" width="9.081358974358976" bestFit="1" customWidth="1"/>
    <col min="75" max="77" style="1" width="9.075645032051282" bestFit="1" customWidth="1"/>
    <col min="78" max="79" style="2" width="9.081358974358976" bestFit="1" customWidth="1"/>
    <col min="80" max="80" style="1" width="9.075645032051282" bestFit="1" customWidth="1"/>
    <col min="81" max="81" style="3" width="9.285156250000002" customWidth="1"/>
    <col min="82" max="82" style="3" width="9.075645032051282" bestFit="1" customWidth="1"/>
    <col min="83" max="83" style="1" width="9.081358974358976" bestFit="1" customWidth="1"/>
    <col min="84" max="84" style="1" width="9.047075320512821"/>
    <col min="85" max="88" style="1" width="9.081358974358976" bestFit="1" customWidth="1"/>
    <col min="89" max="90" style="1" width="9.075645032051282" bestFit="1" customWidth="1"/>
    <col min="91" max="91" style="1" width="8.978508012820514" customWidth="1"/>
    <col min="92" max="162" style="1" width="9.047075320512821"/>
    <col min="163" max="252" style="4" width="9.047075320512821"/>
    <col min="253" max="256" style="0" width="9.047075320512821"/>
  </cols>
  <sheetData>
    <row r="1" spans="1:162" customHeight="1" ht="13.5">
      <c r="A1" s="5" t="s">
        <v>0</v>
      </c>
      <c r="B1" s="5" t="s">
        <v>1</v>
      </c>
      <c r="C1" s="5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5" t="s">
        <v>3</v>
      </c>
      <c r="R1" s="5"/>
      <c r="S1" s="5"/>
      <c r="T1" s="5"/>
      <c r="U1" s="5"/>
      <c r="V1" s="5"/>
      <c r="W1" s="5"/>
      <c r="X1" s="5"/>
      <c r="Y1" s="5"/>
      <c r="Z1" s="6"/>
      <c r="AA1" s="6"/>
      <c r="AB1" s="5" t="s">
        <v>4</v>
      </c>
      <c r="AC1" s="5"/>
      <c r="AD1" s="5"/>
      <c r="AE1" s="5"/>
      <c r="AF1" s="5"/>
      <c r="AG1" s="5"/>
      <c r="AH1" s="6"/>
      <c r="AI1" s="6"/>
      <c r="AJ1" s="5" t="s">
        <v>5</v>
      </c>
      <c r="AK1" s="5"/>
      <c r="AL1" s="5"/>
      <c r="AM1" s="5"/>
      <c r="AN1" s="5"/>
      <c r="AO1" s="5"/>
      <c r="AP1" s="5"/>
      <c r="AQ1" s="5"/>
      <c r="AR1" s="6"/>
      <c r="AS1" s="6"/>
      <c r="AT1" s="5" t="s">
        <v>6</v>
      </c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6"/>
      <c r="BG1" s="5" t="s">
        <v>7</v>
      </c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6"/>
      <c r="CB1" s="6"/>
      <c r="CC1" s="5"/>
      <c r="CD1" s="5"/>
      <c r="CE1" s="5"/>
      <c r="CF1" s="5"/>
      <c r="CG1" s="5"/>
      <c r="CH1" s="6"/>
      <c r="CI1" s="6"/>
      <c r="CJ1" s="5"/>
      <c r="CK1" s="5"/>
      <c r="CL1" s="5"/>
      <c r="CM1" s="7" t="s">
        <v>8</v>
      </c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</row>
    <row r="2" spans="1:162" customHeight="1" ht="13.5">
      <c r="A2" s="8"/>
      <c r="B2" s="8"/>
      <c r="C2" s="8" t="inlineStr">
        <is>
          <t>1.A</t>
        </is>
      </c>
      <c r="D2" s="8"/>
      <c r="E2" s="8"/>
      <c r="F2" s="8" t="inlineStr">
        <is>
          <t>1.B</t>
        </is>
      </c>
      <c r="G2" s="8"/>
      <c r="H2" s="8"/>
      <c r="I2" s="8" t="inlineStr">
        <is>
          <t>2.A</t>
        </is>
      </c>
      <c r="J2" s="8"/>
      <c r="K2" s="8" t="inlineStr">
        <is>
          <t>2.B</t>
        </is>
      </c>
      <c r="L2" s="8"/>
      <c r="M2" s="8" t="inlineStr">
        <is>
          <t>2.C</t>
        </is>
      </c>
      <c r="N2" s="8"/>
      <c r="O2" s="2"/>
      <c r="P2" s="2"/>
      <c r="Q2" s="8">
        <v>1</v>
      </c>
      <c r="R2" s="8"/>
      <c r="S2" s="8"/>
      <c r="T2" s="8">
        <v>2</v>
      </c>
      <c r="U2" s="8"/>
      <c r="V2" s="8"/>
      <c r="W2" s="8">
        <v>3</v>
      </c>
      <c r="X2" s="8"/>
      <c r="Y2" s="8"/>
      <c r="Z2" s="2"/>
      <c r="AA2" s="2"/>
      <c r="AB2" s="8">
        <v>1</v>
      </c>
      <c r="AC2" s="8"/>
      <c r="AD2" s="8">
        <v>2</v>
      </c>
      <c r="AE2" s="8"/>
      <c r="AF2" s="8">
        <v>3</v>
      </c>
      <c r="AG2" s="8"/>
      <c r="AH2" s="2"/>
      <c r="AI2" s="2"/>
      <c r="AJ2" s="8">
        <v>1</v>
      </c>
      <c r="AK2" s="8"/>
      <c r="AL2" s="8">
        <v>2</v>
      </c>
      <c r="AM2" s="8"/>
      <c r="AN2" s="8">
        <v>3</v>
      </c>
      <c r="AO2" s="8"/>
      <c r="AP2" s="8">
        <v>4</v>
      </c>
      <c r="AQ2" s="8"/>
      <c r="AR2" s="2"/>
      <c r="AS2" s="2"/>
      <c r="AT2" s="8">
        <v>1</v>
      </c>
      <c r="AU2" s="8" t="s">
        <v>9</v>
      </c>
      <c r="AV2" s="8"/>
      <c r="AW2" s="8"/>
      <c r="AX2" s="8" t="s">
        <v>10</v>
      </c>
      <c r="AY2" s="8"/>
      <c r="AZ2" s="8"/>
      <c r="BA2" s="8" t="s">
        <v>11</v>
      </c>
      <c r="BB2" s="8">
        <v>3</v>
      </c>
      <c r="BC2" s="8"/>
      <c r="BD2" s="8"/>
      <c r="BE2" s="2"/>
      <c r="BF2" s="2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B2" s="2"/>
      <c r="CC2" s="8"/>
      <c r="CD2" s="8"/>
      <c r="CE2" s="8"/>
      <c r="CF2" s="8"/>
      <c r="CG2" s="8"/>
      <c r="CH2" s="2"/>
      <c r="CI2" s="2"/>
      <c r="CJ2" s="8"/>
      <c r="CK2" s="8"/>
      <c r="CL2" s="8"/>
      <c r="CM2" s="3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</row>
    <row r="3" spans="1:162" customHeight="1" ht="13.5">
      <c r="A3" s="9"/>
      <c r="B3" s="9"/>
      <c r="C3" s="9" t="s">
        <v>12</v>
      </c>
      <c r="D3" s="9" t="s">
        <v>12</v>
      </c>
      <c r="E3" s="9" t="s">
        <v>12</v>
      </c>
      <c r="F3" s="9" t="s">
        <v>12</v>
      </c>
      <c r="G3" s="9" t="s">
        <v>12</v>
      </c>
      <c r="H3" s="9" t="s">
        <v>12</v>
      </c>
      <c r="I3" s="9" t="s">
        <v>12</v>
      </c>
      <c r="J3" s="9" t="s">
        <v>12</v>
      </c>
      <c r="K3" s="9" t="s">
        <v>12</v>
      </c>
      <c r="L3" s="9" t="s">
        <v>12</v>
      </c>
      <c r="M3" s="9" t="s">
        <v>12</v>
      </c>
      <c r="N3" s="9" t="s">
        <v>12</v>
      </c>
      <c r="O3" s="2">
        <f>COUNTIF(C3:N3,"a")</f>
        <v>12</v>
      </c>
      <c r="P3" s="2"/>
      <c r="Q3" s="9" t="s">
        <v>12</v>
      </c>
      <c r="R3" s="9" t="s">
        <v>12</v>
      </c>
      <c r="S3" s="9" t="s">
        <v>12</v>
      </c>
      <c r="T3" s="9" t="s">
        <v>12</v>
      </c>
      <c r="U3" s="9" t="s">
        <v>12</v>
      </c>
      <c r="V3" s="9" t="s">
        <v>12</v>
      </c>
      <c r="W3" s="9" t="s">
        <v>12</v>
      </c>
      <c r="X3" s="9" t="s">
        <v>12</v>
      </c>
      <c r="Y3" s="9" t="s">
        <v>12</v>
      </c>
      <c r="Z3" s="2">
        <f>COUNTIF(Q3:Y3,"a")</f>
        <v>9</v>
      </c>
      <c r="AA3" s="2"/>
      <c r="AB3" s="9" t="s">
        <v>12</v>
      </c>
      <c r="AC3" s="9" t="s">
        <v>12</v>
      </c>
      <c r="AD3" s="9" t="s">
        <v>12</v>
      </c>
      <c r="AE3" s="9" t="s">
        <v>12</v>
      </c>
      <c r="AF3" s="9" t="s">
        <v>12</v>
      </c>
      <c r="AG3" s="9" t="s">
        <v>12</v>
      </c>
      <c r="AH3" s="2">
        <f>COUNTIF(AB3:AG3,"a")</f>
        <v>6</v>
      </c>
      <c r="AI3" s="2"/>
      <c r="AJ3" s="9" t="s">
        <v>12</v>
      </c>
      <c r="AK3" s="9" t="s">
        <v>12</v>
      </c>
      <c r="AL3" s="9" t="s">
        <v>12</v>
      </c>
      <c r="AM3" s="9" t="s">
        <v>12</v>
      </c>
      <c r="AN3" s="9" t="s">
        <v>12</v>
      </c>
      <c r="AO3" s="9" t="s">
        <v>12</v>
      </c>
      <c r="AP3" s="9" t="s">
        <v>12</v>
      </c>
      <c r="AQ3" s="9" t="s">
        <v>12</v>
      </c>
      <c r="AR3" s="2">
        <f>COUNTIF(AJ3:AQ3,"a")</f>
        <v>8</v>
      </c>
      <c r="AS3" s="2"/>
      <c r="AT3" s="9" t="s">
        <v>12</v>
      </c>
      <c r="AU3" s="9" t="s">
        <v>12</v>
      </c>
      <c r="AV3" s="9" t="s">
        <v>12</v>
      </c>
      <c r="AW3" s="9" t="s">
        <v>12</v>
      </c>
      <c r="AX3" s="9" t="s">
        <v>12</v>
      </c>
      <c r="AY3" s="9" t="s">
        <v>12</v>
      </c>
      <c r="AZ3" s="9" t="s">
        <v>12</v>
      </c>
      <c r="BA3" s="9" t="s">
        <v>12</v>
      </c>
      <c r="BB3" s="9" t="s">
        <v>12</v>
      </c>
      <c r="BC3" s="9" t="s">
        <v>12</v>
      </c>
      <c r="BD3" s="9" t="s">
        <v>12</v>
      </c>
      <c r="BE3" s="2">
        <f>COUNTIF(AT3:BD3,"a")</f>
        <v>11</v>
      </c>
      <c r="BF3" s="2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>
        <f>COUNTIF(BG3:BZ3,"a")</f>
        <v>0</v>
      </c>
      <c r="CB3" s="2"/>
      <c r="CC3" s="9" t="s">
        <v>13</v>
      </c>
      <c r="CD3" s="9" t="s">
        <v>13</v>
      </c>
      <c r="CE3" s="9" t="s">
        <v>13</v>
      </c>
      <c r="CF3" s="9" t="s">
        <v>13</v>
      </c>
      <c r="CG3" s="9" t="s">
        <v>13</v>
      </c>
      <c r="CH3" s="2">
        <f>-COUNTIF(CC3:CG3,"a")</f>
        <v>0</v>
      </c>
      <c r="CI3" s="2"/>
      <c r="CJ3" s="9"/>
      <c r="CK3" s="9"/>
      <c r="CL3" s="9"/>
      <c r="CM3" s="3">
        <f>IF($C3="ab","ab",SUM(O3/12*5,Z3/9*3,AH3/6*3,AR3/8*4,BE3/11*5,CA3,CH3/2))</f>
        <v>20</v>
      </c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</row>
    <row r="4" spans="1:162" customHeight="1" ht="84.71">
      <c r="C4" s="10" t="inlineStr">
        <is>
          <t>Produit de fractions justifié sans erreur.</t>
        </is>
      </c>
      <c r="D4" s="10" t="inlineStr">
        <is>
          <t>Somme des fractions justifiée sans erreur.</t>
        </is>
      </c>
      <c r="E4" s="10" t="s">
        <v>14</v>
      </c>
      <c r="F4" s="10" t="inlineStr">
        <is>
          <t>Somme au numérateur justifiée sans erreur.</t>
        </is>
      </c>
      <c r="G4" s="10" t="inlineStr">
        <is>
          <t>Quotient de fraction justifié sans erreur.</t>
        </is>
      </c>
      <c r="H4" s="10" t="s">
        <v>14</v>
      </c>
      <c r="I4" s="10" t="s">
        <v>15</v>
      </c>
      <c r="J4" s="10" t="s">
        <v>16</v>
      </c>
      <c r="K4" s="10" t="s">
        <v>15</v>
      </c>
      <c r="L4" s="10" t="s">
        <v>16</v>
      </c>
      <c r="M4" s="10" t="s">
        <v>15</v>
      </c>
      <c r="N4" s="10" t="s">
        <v>16</v>
      </c>
      <c r="O4" s="11"/>
      <c r="P4" s="11"/>
      <c r="Q4" s="10" t="s">
        <v>17</v>
      </c>
      <c r="R4" s="10" t="s">
        <v>18</v>
      </c>
      <c r="S4" s="10" t="s">
        <v>19</v>
      </c>
      <c r="T4" s="10" t="s">
        <v>17</v>
      </c>
      <c r="U4" s="10" t="s">
        <v>18</v>
      </c>
      <c r="V4" s="10" t="s">
        <v>19</v>
      </c>
      <c r="W4" s="10" t="s">
        <v>17</v>
      </c>
      <c r="X4" s="10" t="s">
        <v>18</v>
      </c>
      <c r="Y4" s="10" t="s">
        <v>19</v>
      </c>
      <c r="Z4" s="11"/>
      <c r="AA4" s="11"/>
      <c r="AB4" s="10" t="s">
        <v>20</v>
      </c>
      <c r="AC4" s="10" t="s">
        <v>16</v>
      </c>
      <c r="AD4" s="10" t="s">
        <v>20</v>
      </c>
      <c r="AE4" s="10" t="s">
        <v>16</v>
      </c>
      <c r="AF4" s="10" t="s">
        <v>20</v>
      </c>
      <c r="AG4" s="10" t="s">
        <v>16</v>
      </c>
      <c r="AH4" s="12"/>
      <c r="AI4" s="12"/>
      <c r="AJ4" s="10" t="inlineStr">
        <is>
          <t>Placer correctement les données de l'énoncé.</t>
        </is>
      </c>
      <c r="AK4" s="10" t="inlineStr">
        <is>
          <t>Compléter par addition soustraction.</t>
        </is>
      </c>
      <c r="AL4" s="10" t="s">
        <v>21</v>
      </c>
      <c r="AM4" s="10" t="s">
        <v>16</v>
      </c>
      <c r="AN4" s="10" t="s">
        <v>21</v>
      </c>
      <c r="AO4" s="10" t="s">
        <v>16</v>
      </c>
      <c r="AP4" s="10" t="s">
        <v>21</v>
      </c>
      <c r="AQ4" s="10" t="s">
        <v>16</v>
      </c>
      <c r="AR4" s="11"/>
      <c r="AS4" s="11"/>
      <c r="AT4" s="10" t="inlineStr">
        <is>
          <t>Placer correctement tous les points.</t>
        </is>
      </c>
      <c r="AU4" s="10" t="inlineStr">
        <is>
          <t>Rédaction du calcul des coordonnées du milieu.</t>
        </is>
      </c>
      <c r="AV4" s="10" t="s">
        <v>22</v>
      </c>
      <c r="AW4" s="10" t="s">
        <v>22</v>
      </c>
      <c r="AX4" s="10" t="inlineStr">
        <is>
          <t>Rédaction du calcul de la longueur.</t>
        </is>
      </c>
      <c r="AY4" s="10" t="s">
        <v>22</v>
      </c>
      <c r="AZ4" s="10" t="s">
        <v>22</v>
      </c>
      <c r="BA4" s="10" t="inlineStr">
        <is>
          <t>Réponse argumentée.</t>
        </is>
      </c>
      <c r="BB4" s="10" t="inlineStr">
        <is>
          <t>Résolution par équation.</t>
        </is>
      </c>
      <c r="BC4" s="10" t="inlineStr">
        <is>
          <t>Démontrer la bonne réponse</t>
        </is>
      </c>
      <c r="BD4" s="10" t="s">
        <v>23</v>
      </c>
      <c r="BE4" s="11"/>
      <c r="BF4" s="11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1"/>
      <c r="CB4" s="11"/>
      <c r="CC4" s="10" t="s">
        <v>24</v>
      </c>
      <c r="CD4" s="10" t="s">
        <v>25</v>
      </c>
      <c r="CE4" s="10" t="s">
        <v>26</v>
      </c>
      <c r="CF4" s="10" t="inlineStr">
        <is>
          <t>Collage et autre bricollage sr la copie</t>
        </is>
      </c>
      <c r="CG4" s="10" t="s">
        <v>27</v>
      </c>
      <c r="CH4" s="11"/>
      <c r="CI4" s="11"/>
      <c r="CJ4" s="10"/>
      <c r="CK4" s="10" t="inlineStr">
        <is>
          <t>Absence à l'une des parties</t>
        </is>
      </c>
      <c r="CL4" s="10"/>
      <c r="CM4" s="3"/>
    </row>
    <row r="5" spans="1:162" customHeight="1" ht="13.5">
      <c r="O5" s="2"/>
      <c r="P5" s="2"/>
      <c r="Z5" s="2"/>
      <c r="AA5" s="2"/>
      <c r="AF5" s="1"/>
      <c r="AG5" s="1"/>
      <c r="AH5" s="2"/>
      <c r="AI5" s="2"/>
      <c r="AR5" s="2"/>
      <c r="AS5" s="2"/>
      <c r="BE5" s="2"/>
      <c r="BF5" s="2"/>
      <c r="BL5" s="1"/>
      <c r="BM5" s="1"/>
      <c r="BZ5" s="1"/>
      <c r="CB5" s="2"/>
      <c r="CC5" s="1"/>
      <c r="CD5" s="1"/>
      <c r="CH5" s="2"/>
      <c r="CI5" s="2"/>
      <c r="CM5" s="3"/>
    </row>
    <row r="6" spans="1:162" customHeight="1" ht="13.5">
      <c r="O6" s="2"/>
      <c r="P6" s="2"/>
      <c r="Z6" s="2"/>
      <c r="AA6" s="2"/>
      <c r="AF6" s="1"/>
      <c r="AG6" s="1"/>
      <c r="AH6" s="2"/>
      <c r="AI6" s="2"/>
      <c r="AR6" s="2"/>
      <c r="AS6" s="2"/>
      <c r="BE6" s="2"/>
      <c r="BF6" s="2"/>
      <c r="BL6" s="1"/>
      <c r="BM6" s="1"/>
      <c r="BZ6" s="1"/>
      <c r="CB6" s="2"/>
      <c r="CC6" s="1"/>
      <c r="CD6" s="1"/>
      <c r="CH6" s="2"/>
      <c r="CI6" s="2"/>
      <c r="CM6" s="3"/>
    </row>
    <row r="7" spans="1:162" customHeight="1" ht="13.5">
      <c r="O7" s="2"/>
      <c r="P7" s="2"/>
      <c r="Z7" s="2"/>
      <c r="AA7" s="2"/>
      <c r="AF7" s="1"/>
      <c r="AG7" s="1"/>
      <c r="AH7" s="2"/>
      <c r="AI7" s="2"/>
      <c r="AR7" s="2"/>
      <c r="AS7" s="2"/>
      <c r="BE7" s="2"/>
      <c r="BF7" s="2"/>
      <c r="BL7" s="1"/>
      <c r="BM7" s="1"/>
      <c r="BZ7" s="1"/>
      <c r="CB7" s="2"/>
      <c r="CC7" s="1"/>
      <c r="CD7" s="1"/>
      <c r="CH7" s="2"/>
      <c r="CI7" s="2"/>
      <c r="CM7" s="3"/>
    </row>
    <row r="8" spans="1:162" ht="13.5">
      <c r="O8" s="2"/>
      <c r="P8" s="2"/>
      <c r="Z8" s="2"/>
      <c r="AA8" s="2"/>
      <c r="AF8" s="1"/>
      <c r="AG8" s="1"/>
      <c r="AH8" s="2"/>
      <c r="AI8" s="2"/>
      <c r="AR8" s="2"/>
      <c r="AS8" s="2"/>
      <c r="BE8" s="2"/>
      <c r="BF8" s="2"/>
      <c r="BL8" s="1"/>
      <c r="BM8" s="1"/>
      <c r="BZ8" s="1"/>
      <c r="CB8" s="2"/>
      <c r="CC8" s="1"/>
      <c r="CD8" s="1"/>
      <c r="CH8" s="2"/>
      <c r="CI8" s="2"/>
      <c r="CM8" s="3"/>
    </row>
    <row r="9" spans="1:162" ht="13.5">
      <c r="O9" s="2"/>
      <c r="P9" s="2"/>
      <c r="Z9" s="2"/>
      <c r="AA9" s="2"/>
      <c r="AF9" s="1"/>
      <c r="AG9" s="1"/>
      <c r="AH9" s="2"/>
      <c r="AI9" s="2"/>
      <c r="AR9" s="2"/>
      <c r="AS9" s="2"/>
      <c r="BE9" s="2"/>
      <c r="BF9" s="2"/>
      <c r="BL9" s="1"/>
      <c r="BM9" s="1"/>
      <c r="BZ9" s="1"/>
      <c r="CB9" s="2"/>
      <c r="CC9" s="1"/>
      <c r="CD9" s="1"/>
      <c r="CH9" s="2"/>
      <c r="CI9" s="2"/>
      <c r="CM9" s="3"/>
    </row>
    <row r="10" spans="1:162" ht="13.5">
      <c r="O10" s="2"/>
      <c r="P10" s="2"/>
      <c r="Z10" s="2"/>
      <c r="AA10" s="2"/>
      <c r="AF10" s="1"/>
      <c r="AG10" s="1"/>
      <c r="AH10" s="2"/>
      <c r="AI10" s="2"/>
      <c r="AR10" s="2"/>
      <c r="AS10" s="2"/>
      <c r="BE10" s="2"/>
      <c r="BF10" s="2"/>
      <c r="BL10" s="1"/>
      <c r="BM10" s="1"/>
      <c r="BZ10" s="1"/>
      <c r="CB10" s="2"/>
      <c r="CC10" s="1"/>
      <c r="CD10" s="1"/>
      <c r="CH10" s="2"/>
      <c r="CI10" s="2"/>
      <c r="CM10" s="3"/>
    </row>
    <row r="11" spans="1:162" ht="13.5">
      <c r="A11" s="13">
        <v>21010</v>
      </c>
      <c r="B11" s="13"/>
      <c r="C11" s="9" t="s">
        <v>12</v>
      </c>
      <c r="D11" s="9" t="s">
        <v>13</v>
      </c>
      <c r="E11" s="9" t="s">
        <v>13</v>
      </c>
      <c r="F11" s="9" t="s">
        <v>13</v>
      </c>
      <c r="G11" s="9" t="s">
        <v>13</v>
      </c>
      <c r="H11" s="9" t="s">
        <v>13</v>
      </c>
      <c r="I11" s="9" t="s">
        <v>13</v>
      </c>
      <c r="J11" s="9" t="s">
        <v>13</v>
      </c>
      <c r="K11" s="9" t="s">
        <v>13</v>
      </c>
      <c r="L11" s="9" t="s">
        <v>13</v>
      </c>
      <c r="M11" s="9" t="s">
        <v>13</v>
      </c>
      <c r="N11" s="9" t="s">
        <v>13</v>
      </c>
      <c r="O11" s="2">
        <f>COUNTIF(C11:N11,"a")</f>
        <v>1</v>
      </c>
      <c r="P11" s="2"/>
      <c r="Q11" s="9" t="s">
        <v>13</v>
      </c>
      <c r="R11" s="9" t="s">
        <v>12</v>
      </c>
      <c r="S11" s="9" t="s">
        <v>13</v>
      </c>
      <c r="T11" s="9" t="s">
        <v>12</v>
      </c>
      <c r="U11" s="9" t="s">
        <v>12</v>
      </c>
      <c r="V11" s="9" t="s">
        <v>13</v>
      </c>
      <c r="W11" s="9" t="s">
        <v>13</v>
      </c>
      <c r="X11" s="9" t="s">
        <v>13</v>
      </c>
      <c r="Y11" s="9" t="s">
        <v>13</v>
      </c>
      <c r="Z11" s="2">
        <f>COUNTIF(Q11:Y11,"a")</f>
        <v>3</v>
      </c>
      <c r="AA11" s="2"/>
      <c r="AB11" s="9" t="s">
        <v>12</v>
      </c>
      <c r="AC11" s="9" t="s">
        <v>12</v>
      </c>
      <c r="AD11" s="9" t="s">
        <v>12</v>
      </c>
      <c r="AE11" s="9" t="s">
        <v>12</v>
      </c>
      <c r="AF11" s="9" t="s">
        <v>12</v>
      </c>
      <c r="AG11" s="9" t="s">
        <v>12</v>
      </c>
      <c r="AH11" s="2">
        <f>COUNTIF(AB11:AG11,"a")</f>
        <v>6</v>
      </c>
      <c r="AI11" s="2"/>
      <c r="AJ11" s="9" t="s">
        <v>12</v>
      </c>
      <c r="AK11" s="9" t="s">
        <v>12</v>
      </c>
      <c r="AL11" s="9" t="s">
        <v>12</v>
      </c>
      <c r="AM11" s="9" t="s">
        <v>13</v>
      </c>
      <c r="AN11" s="9" t="s">
        <v>12</v>
      </c>
      <c r="AO11" s="9" t="s">
        <v>13</v>
      </c>
      <c r="AP11" s="9" t="s">
        <v>12</v>
      </c>
      <c r="AQ11" s="9" t="s">
        <v>13</v>
      </c>
      <c r="AR11" s="2">
        <f>COUNTIF(AJ11:AQ11,"a")</f>
        <v>5</v>
      </c>
      <c r="AS11" s="2"/>
      <c r="AT11" s="9" t="s">
        <v>12</v>
      </c>
      <c r="AU11" s="9" t="s">
        <v>13</v>
      </c>
      <c r="AV11" s="9" t="s">
        <v>13</v>
      </c>
      <c r="AW11" s="9" t="s">
        <v>13</v>
      </c>
      <c r="AX11" s="9" t="s">
        <v>13</v>
      </c>
      <c r="AY11" s="9" t="s">
        <v>13</v>
      </c>
      <c r="AZ11" s="9" t="s">
        <v>13</v>
      </c>
      <c r="BA11" s="9"/>
      <c r="BB11" s="9"/>
      <c r="BC11" s="9"/>
      <c r="BD11" s="9"/>
      <c r="BE11" s="2">
        <f>COUNTIF(AT11:BD11,"a")</f>
        <v>1</v>
      </c>
      <c r="BF11" s="2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>
        <f>COUNTIF(BG11:BZ11,"a")</f>
        <v>0</v>
      </c>
      <c r="CB11" s="2"/>
      <c r="CC11" s="9" t="s">
        <v>12</v>
      </c>
      <c r="CD11" s="9"/>
      <c r="CE11" s="9"/>
      <c r="CF11" s="9"/>
      <c r="CG11" s="9" t="s">
        <v>12</v>
      </c>
      <c r="CH11" s="2">
        <f>-COUNTIF(CC11:CG11,"a")</f>
        <v>-2</v>
      </c>
      <c r="CI11" s="2"/>
      <c r="CM11" s="3">
        <f>IF($C11="ab","ab",SUM(O11/12*5,Z11/9*3,AH11/6*3,AR11/8*4,BE11/11*5,CA11,CH11/2))</f>
        <v>6.3712121212121211</v>
      </c>
    </row>
    <row r="12" spans="1:162" ht="13.5">
      <c r="A12" s="13">
        <v>21080</v>
      </c>
      <c r="B12" s="13"/>
      <c r="C12" s="9" t="s">
        <v>13</v>
      </c>
      <c r="D12" s="9" t="s">
        <v>12</v>
      </c>
      <c r="E12" s="9" t="s">
        <v>12</v>
      </c>
      <c r="F12" s="9" t="s">
        <v>13</v>
      </c>
      <c r="G12" s="9" t="s">
        <v>13</v>
      </c>
      <c r="H12" s="9" t="s">
        <v>12</v>
      </c>
      <c r="I12" s="9" t="s">
        <v>13</v>
      </c>
      <c r="J12" s="9" t="s">
        <v>12</v>
      </c>
      <c r="K12" s="9" t="s">
        <v>13</v>
      </c>
      <c r="L12" s="9" t="s">
        <v>12</v>
      </c>
      <c r="M12" s="9" t="s">
        <v>13</v>
      </c>
      <c r="N12" s="9" t="s">
        <v>12</v>
      </c>
      <c r="O12" s="2">
        <f>COUNTIF(C12:N12,"a")</f>
        <v>6</v>
      </c>
      <c r="P12" s="2"/>
      <c r="Q12" s="9" t="s">
        <v>13</v>
      </c>
      <c r="R12" s="9" t="s">
        <v>13</v>
      </c>
      <c r="S12" s="9" t="s">
        <v>13</v>
      </c>
      <c r="T12" s="9"/>
      <c r="U12" s="9"/>
      <c r="V12" s="9"/>
      <c r="W12" s="9" t="s">
        <v>13</v>
      </c>
      <c r="X12" s="9" t="s">
        <v>13</v>
      </c>
      <c r="Y12" s="9" t="s">
        <v>12</v>
      </c>
      <c r="Z12" s="2">
        <f>COUNTIF(Q12:Y12,"a")</f>
        <v>1</v>
      </c>
      <c r="AA12" s="2"/>
      <c r="AB12" s="9" t="s">
        <v>12</v>
      </c>
      <c r="AC12" s="9" t="s">
        <v>12</v>
      </c>
      <c r="AD12" s="9" t="s">
        <v>12</v>
      </c>
      <c r="AE12" s="9" t="s">
        <v>13</v>
      </c>
      <c r="AF12" s="9" t="s">
        <v>12</v>
      </c>
      <c r="AG12" s="9" t="s">
        <v>12</v>
      </c>
      <c r="AH12" s="2">
        <f>COUNTIF(AB12:AG12,"a")</f>
        <v>5</v>
      </c>
      <c r="AI12" s="2"/>
      <c r="AJ12" s="9" t="s">
        <v>12</v>
      </c>
      <c r="AK12" s="9" t="s">
        <v>12</v>
      </c>
      <c r="AL12" s="9" t="s">
        <v>12</v>
      </c>
      <c r="AM12" s="9" t="s">
        <v>13</v>
      </c>
      <c r="AN12" s="9" t="s">
        <v>12</v>
      </c>
      <c r="AO12" s="9" t="s">
        <v>13</v>
      </c>
      <c r="AP12" s="9" t="s">
        <v>12</v>
      </c>
      <c r="AQ12" s="9" t="s">
        <v>13</v>
      </c>
      <c r="AR12" s="2">
        <f>COUNTIF(AJ12:AQ12,"a")</f>
        <v>5</v>
      </c>
      <c r="AS12" s="2"/>
      <c r="AT12" s="9" t="s">
        <v>12</v>
      </c>
      <c r="AU12" s="9" t="s">
        <v>13</v>
      </c>
      <c r="AV12" s="9" t="s">
        <v>13</v>
      </c>
      <c r="AW12" s="9" t="s">
        <v>13</v>
      </c>
      <c r="AX12" s="9" t="s">
        <v>13</v>
      </c>
      <c r="AY12" s="9" t="s">
        <v>13</v>
      </c>
      <c r="AZ12" s="9" t="s">
        <v>13</v>
      </c>
      <c r="BA12" s="9" t="s">
        <v>13</v>
      </c>
      <c r="BB12" s="9"/>
      <c r="BC12" s="9"/>
      <c r="BD12" s="9"/>
      <c r="BE12" s="2">
        <f>COUNTIF(AT12:BD12,"a")</f>
        <v>1</v>
      </c>
      <c r="BF12" s="2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>
        <f>COUNTIF(BG12:BZ12,"a")</f>
        <v>0</v>
      </c>
      <c r="CB12" s="2"/>
      <c r="CC12" s="9" t="s">
        <v>12</v>
      </c>
      <c r="CD12" s="9"/>
      <c r="CE12" s="9"/>
      <c r="CF12" s="9"/>
      <c r="CG12" s="9" t="s">
        <v>12</v>
      </c>
      <c r="CH12" s="2">
        <f>-COUNTIF(CC12:CG12,"a")</f>
        <v>-2</v>
      </c>
      <c r="CI12" s="2"/>
      <c r="CM12" s="3">
        <f>IF($C12="ab","ab",SUM(O12/12*5,Z12/9*3,AH12/6*3,AR12/8*4,BE12/11*5,CA12,CH12/2))</f>
        <v>7.2878787878787881</v>
      </c>
    </row>
    <row r="13" spans="1:162" ht="13.5">
      <c r="A13" s="13">
        <v>21090</v>
      </c>
      <c r="B13" s="13"/>
      <c r="C13" s="9" t="s">
        <v>12</v>
      </c>
      <c r="D13" s="9" t="s">
        <v>13</v>
      </c>
      <c r="E13" s="9" t="s">
        <v>12</v>
      </c>
      <c r="F13" s="9" t="s">
        <v>13</v>
      </c>
      <c r="G13" s="9" t="s">
        <v>12</v>
      </c>
      <c r="H13" s="9" t="s">
        <v>12</v>
      </c>
      <c r="I13" s="9" t="s">
        <v>13</v>
      </c>
      <c r="J13" s="9" t="s">
        <v>12</v>
      </c>
      <c r="K13" s="9" t="s">
        <v>13</v>
      </c>
      <c r="L13" s="9" t="s">
        <v>12</v>
      </c>
      <c r="M13" s="9" t="s">
        <v>12</v>
      </c>
      <c r="N13" s="9" t="s">
        <v>12</v>
      </c>
      <c r="O13" s="2">
        <f>COUNTIF(C13:N13,"a")</f>
        <v>8</v>
      </c>
      <c r="P13" s="2"/>
      <c r="Q13" s="9" t="s">
        <v>13</v>
      </c>
      <c r="R13" s="9" t="s">
        <v>12</v>
      </c>
      <c r="S13" s="9" t="s">
        <v>13</v>
      </c>
      <c r="T13" s="9" t="s">
        <v>13</v>
      </c>
      <c r="U13" s="9" t="s">
        <v>12</v>
      </c>
      <c r="V13" s="9" t="s">
        <v>13</v>
      </c>
      <c r="W13" s="9" t="s">
        <v>12</v>
      </c>
      <c r="X13" s="9" t="s">
        <v>12</v>
      </c>
      <c r="Y13" s="9" t="s">
        <v>13</v>
      </c>
      <c r="Z13" s="2">
        <f>COUNTIF(Q13:Y13,"a")</f>
        <v>4</v>
      </c>
      <c r="AA13" s="2"/>
      <c r="AB13" s="9" t="s">
        <v>12</v>
      </c>
      <c r="AC13" s="9" t="s">
        <v>12</v>
      </c>
      <c r="AD13" s="9" t="s">
        <v>12</v>
      </c>
      <c r="AE13" s="9" t="s">
        <v>12</v>
      </c>
      <c r="AF13" s="9" t="s">
        <v>12</v>
      </c>
      <c r="AG13" s="9" t="s">
        <v>12</v>
      </c>
      <c r="AH13" s="2">
        <f>COUNTIF(AB13:AG13,"a")</f>
        <v>6</v>
      </c>
      <c r="AI13" s="2"/>
      <c r="AJ13" s="9" t="s">
        <v>12</v>
      </c>
      <c r="AK13" s="9" t="s">
        <v>12</v>
      </c>
      <c r="AL13" s="9" t="s">
        <v>12</v>
      </c>
      <c r="AM13" s="9" t="s">
        <v>12</v>
      </c>
      <c r="AN13" s="9" t="s">
        <v>12</v>
      </c>
      <c r="AO13" s="9" t="s">
        <v>12</v>
      </c>
      <c r="AP13" s="9" t="s">
        <v>12</v>
      </c>
      <c r="AQ13" s="9" t="s">
        <v>12</v>
      </c>
      <c r="AR13" s="2">
        <f>COUNTIF(AJ13:AQ13,"a")</f>
        <v>8</v>
      </c>
      <c r="AS13" s="2"/>
      <c r="AT13" s="9" t="s">
        <v>12</v>
      </c>
      <c r="AU13" s="9" t="s">
        <v>12</v>
      </c>
      <c r="AV13" s="9" t="s">
        <v>12</v>
      </c>
      <c r="AW13" s="9" t="s">
        <v>12</v>
      </c>
      <c r="AX13" s="9" t="s">
        <v>12</v>
      </c>
      <c r="AY13" s="9" t="s">
        <v>12</v>
      </c>
      <c r="AZ13" s="9" t="s">
        <v>12</v>
      </c>
      <c r="BA13" s="9" t="s">
        <v>12</v>
      </c>
      <c r="BB13" s="9" t="s">
        <v>12</v>
      </c>
      <c r="BC13" s="9" t="s">
        <v>12</v>
      </c>
      <c r="BD13" s="9" t="s">
        <v>12</v>
      </c>
      <c r="BE13" s="2">
        <f>COUNTIF(AT13:BD13,"a")</f>
        <v>11</v>
      </c>
      <c r="BF13" s="2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>
        <f>COUNTIF(BG13:BZ13,"a")</f>
        <v>0</v>
      </c>
      <c r="CB13" s="2"/>
      <c r="CC13" s="9" t="s">
        <v>12</v>
      </c>
      <c r="CD13" s="9"/>
      <c r="CE13" s="9"/>
      <c r="CF13" s="9"/>
      <c r="CG13" s="9" t="s">
        <v>12</v>
      </c>
      <c r="CH13" s="2">
        <f>-COUNTIF(CC13:CG13,"a")</f>
        <v>-2</v>
      </c>
      <c r="CI13" s="2"/>
      <c r="CM13" s="3">
        <f>IF($C13="ab","ab",SUM(O13/12*5,Z13/9*3,AH13/6*3,AR13/8*4,BE13/11*5,CA13,CH13/2))</f>
        <v>15.666666666666666</v>
      </c>
    </row>
    <row r="14" spans="1:162" ht="13.5">
      <c r="A14" s="13">
        <v>21100</v>
      </c>
      <c r="B14" s="13"/>
      <c r="C14" s="9" t="s">
        <v>12</v>
      </c>
      <c r="D14" s="9" t="s">
        <v>12</v>
      </c>
      <c r="E14" s="9" t="s">
        <v>13</v>
      </c>
      <c r="F14" s="9" t="s">
        <v>12</v>
      </c>
      <c r="G14" s="9" t="s">
        <v>13</v>
      </c>
      <c r="H14" s="9" t="s">
        <v>13</v>
      </c>
      <c r="I14" s="9" t="s">
        <v>12</v>
      </c>
      <c r="J14" s="9" t="s">
        <v>12</v>
      </c>
      <c r="K14" s="9" t="s">
        <v>12</v>
      </c>
      <c r="L14" s="9" t="s">
        <v>12</v>
      </c>
      <c r="M14" s="9" t="s">
        <v>13</v>
      </c>
      <c r="N14" s="9" t="s">
        <v>13</v>
      </c>
      <c r="O14" s="2">
        <f>COUNTIF(C14:N14,"a")</f>
        <v>7</v>
      </c>
      <c r="P14" s="2"/>
      <c r="Q14" s="9" t="s">
        <v>13</v>
      </c>
      <c r="R14" s="9" t="s">
        <v>12</v>
      </c>
      <c r="S14" s="9" t="s">
        <v>13</v>
      </c>
      <c r="T14" s="9" t="s">
        <v>12</v>
      </c>
      <c r="U14" s="9" t="s">
        <v>12</v>
      </c>
      <c r="V14" s="9" t="s">
        <v>13</v>
      </c>
      <c r="W14" s="9" t="s">
        <v>12</v>
      </c>
      <c r="X14" s="9" t="s">
        <v>12</v>
      </c>
      <c r="Y14" s="9" t="s">
        <v>13</v>
      </c>
      <c r="Z14" s="2">
        <f>COUNTIF(Q14:Y14,"a")</f>
        <v>5</v>
      </c>
      <c r="AA14" s="2"/>
      <c r="AB14" s="9" t="s">
        <v>12</v>
      </c>
      <c r="AC14" s="9" t="s">
        <v>12</v>
      </c>
      <c r="AD14" s="9" t="s">
        <v>12</v>
      </c>
      <c r="AE14" s="9" t="s">
        <v>12</v>
      </c>
      <c r="AF14" s="9" t="s">
        <v>12</v>
      </c>
      <c r="AG14" s="9" t="s">
        <v>12</v>
      </c>
      <c r="AH14" s="2">
        <f>COUNTIF(AB14:AG14,"a")</f>
        <v>6</v>
      </c>
      <c r="AI14" s="2"/>
      <c r="AJ14" s="9" t="s">
        <v>12</v>
      </c>
      <c r="AK14" s="9" t="s">
        <v>12</v>
      </c>
      <c r="AL14" s="9" t="s">
        <v>12</v>
      </c>
      <c r="AM14" s="9" t="s">
        <v>13</v>
      </c>
      <c r="AN14" s="9" t="s">
        <v>12</v>
      </c>
      <c r="AO14" s="9" t="s">
        <v>13</v>
      </c>
      <c r="AP14" s="9" t="s">
        <v>12</v>
      </c>
      <c r="AQ14" s="9" t="s">
        <v>13</v>
      </c>
      <c r="AR14" s="2">
        <f>COUNTIF(AJ14:AQ14,"a")</f>
        <v>5</v>
      </c>
      <c r="AS14" s="2"/>
      <c r="AT14" s="9" t="s">
        <v>12</v>
      </c>
      <c r="AU14" s="9" t="s">
        <v>12</v>
      </c>
      <c r="AV14" s="9" t="s">
        <v>12</v>
      </c>
      <c r="AW14" s="9" t="s">
        <v>12</v>
      </c>
      <c r="AX14" s="9" t="s">
        <v>12</v>
      </c>
      <c r="AY14" s="9" t="s">
        <v>12</v>
      </c>
      <c r="AZ14" s="9" t="s">
        <v>12</v>
      </c>
      <c r="BA14" s="9" t="s">
        <v>12</v>
      </c>
      <c r="BB14" s="9" t="s">
        <v>13</v>
      </c>
      <c r="BC14" s="9" t="s">
        <v>13</v>
      </c>
      <c r="BD14" s="9" t="s">
        <v>12</v>
      </c>
      <c r="BE14" s="2">
        <f>COUNTIF(AT14:BD14,"a")</f>
        <v>9</v>
      </c>
      <c r="BF14" s="2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>
        <f>COUNTIF(BG14:BZ14,"a")</f>
        <v>0</v>
      </c>
      <c r="CB14" s="2"/>
      <c r="CC14" s="9" t="s">
        <v>12</v>
      </c>
      <c r="CD14" s="9"/>
      <c r="CE14" s="9" t="s">
        <v>12</v>
      </c>
      <c r="CF14" s="9"/>
      <c r="CG14" s="9" t="s">
        <v>12</v>
      </c>
      <c r="CH14" s="2">
        <f>-COUNTIF(CC14:CG14,"a")</f>
        <v>-3</v>
      </c>
      <c r="CI14" s="2"/>
      <c r="CM14" s="3">
        <f>IF($C14="ab","ab",SUM(O14/12*5,Z14/9*3,AH14/6*3,AR14/8*4,BE14/11*5,CA14,CH14/2))</f>
        <v>12.674242424242424</v>
      </c>
    </row>
    <row r="15" spans="1:162" ht="13.5">
      <c r="A15" s="13">
        <v>21120</v>
      </c>
      <c r="B15" s="13"/>
      <c r="C15" s="9" t="s">
        <v>12</v>
      </c>
      <c r="D15" s="9" t="s">
        <v>12</v>
      </c>
      <c r="E15" s="9" t="s">
        <v>12</v>
      </c>
      <c r="F15" s="9" t="s">
        <v>12</v>
      </c>
      <c r="G15" s="9" t="s">
        <v>12</v>
      </c>
      <c r="H15" s="9" t="s">
        <v>12</v>
      </c>
      <c r="I15" s="9" t="s">
        <v>12</v>
      </c>
      <c r="J15" s="9" t="s">
        <v>12</v>
      </c>
      <c r="K15" s="9" t="s">
        <v>12</v>
      </c>
      <c r="L15" s="9" t="s">
        <v>12</v>
      </c>
      <c r="M15" s="9" t="s">
        <v>12</v>
      </c>
      <c r="N15" s="9" t="s">
        <v>13</v>
      </c>
      <c r="O15" s="2">
        <f>COUNTIF(C15:N15,"a")</f>
        <v>11</v>
      </c>
      <c r="P15" s="2"/>
      <c r="Q15" s="9" t="s">
        <v>12</v>
      </c>
      <c r="R15" s="9" t="s">
        <v>12</v>
      </c>
      <c r="S15" s="9" t="s">
        <v>12</v>
      </c>
      <c r="T15" s="9" t="s">
        <v>12</v>
      </c>
      <c r="U15" s="9" t="s">
        <v>12</v>
      </c>
      <c r="V15" s="9" t="s">
        <v>12</v>
      </c>
      <c r="W15" s="9"/>
      <c r="X15" s="9"/>
      <c r="Y15" s="9"/>
      <c r="Z15" s="2">
        <f>COUNTIF(Q15:Y15,"a")</f>
        <v>6</v>
      </c>
      <c r="AA15" s="2"/>
      <c r="AB15" s="9" t="s">
        <v>12</v>
      </c>
      <c r="AC15" s="9" t="s">
        <v>12</v>
      </c>
      <c r="AD15" s="9" t="s">
        <v>12</v>
      </c>
      <c r="AE15" s="9" t="s">
        <v>12</v>
      </c>
      <c r="AF15" s="9" t="s">
        <v>12</v>
      </c>
      <c r="AG15" s="9" t="s">
        <v>12</v>
      </c>
      <c r="AH15" s="2">
        <f>COUNTIF(AB15:AG15,"a")</f>
        <v>6</v>
      </c>
      <c r="AI15" s="2"/>
      <c r="AJ15" s="9" t="s">
        <v>12</v>
      </c>
      <c r="AK15" s="9" t="s">
        <v>12</v>
      </c>
      <c r="AL15" s="9" t="s">
        <v>13</v>
      </c>
      <c r="AM15" s="9" t="s">
        <v>13</v>
      </c>
      <c r="AN15" s="9" t="s">
        <v>12</v>
      </c>
      <c r="AO15" s="9" t="s">
        <v>13</v>
      </c>
      <c r="AP15" s="9" t="s">
        <v>12</v>
      </c>
      <c r="AQ15" s="9" t="s">
        <v>13</v>
      </c>
      <c r="AR15" s="2">
        <f>COUNTIF(AJ15:AQ15,"a")</f>
        <v>4</v>
      </c>
      <c r="AS15" s="2"/>
      <c r="AT15" s="9" t="s">
        <v>12</v>
      </c>
      <c r="AU15" s="9" t="s">
        <v>13</v>
      </c>
      <c r="AV15" s="9" t="s">
        <v>12</v>
      </c>
      <c r="AW15" s="9" t="s">
        <v>12</v>
      </c>
      <c r="AX15" s="9" t="s">
        <v>12</v>
      </c>
      <c r="AY15" s="9" t="s">
        <v>12</v>
      </c>
      <c r="AZ15" s="9" t="s">
        <v>12</v>
      </c>
      <c r="BA15" s="9" t="s">
        <v>12</v>
      </c>
      <c r="BB15" s="9"/>
      <c r="BC15" s="9"/>
      <c r="BD15" s="9"/>
      <c r="BE15" s="2">
        <f>COUNTIF(AT15:BD15,"a")</f>
        <v>7</v>
      </c>
      <c r="BF15" s="2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>
        <f>COUNTIF(BG15:BZ15,"a")</f>
        <v>0</v>
      </c>
      <c r="CB15" s="2"/>
      <c r="CC15" s="9"/>
      <c r="CD15" s="9"/>
      <c r="CE15" s="9"/>
      <c r="CF15" s="9"/>
      <c r="CG15" s="9" t="s">
        <v>12</v>
      </c>
      <c r="CH15" s="2">
        <f>-COUNTIF(CC15:CG15,"a")</f>
        <v>-1</v>
      </c>
      <c r="CI15" s="2"/>
      <c r="CM15" s="3">
        <f>IF($C15="ab","ab",SUM(O15/12*5,Z15/9*3,AH15/6*3,AR15/8*4,BE15/11*5,CA15,CH15/2))</f>
        <v>14.265151515151516</v>
      </c>
    </row>
    <row r="16" spans="1:162" ht="13.5">
      <c r="A16" s="13">
        <v>21130</v>
      </c>
      <c r="B16" s="13"/>
      <c r="C16" s="9" t="s">
        <v>12</v>
      </c>
      <c r="D16" s="9" t="s">
        <v>12</v>
      </c>
      <c r="E16" s="9" t="s">
        <v>12</v>
      </c>
      <c r="F16" s="9" t="s">
        <v>12</v>
      </c>
      <c r="G16" s="9" t="s">
        <v>12</v>
      </c>
      <c r="H16" s="9" t="s">
        <v>12</v>
      </c>
      <c r="I16" s="9" t="s">
        <v>12</v>
      </c>
      <c r="J16" s="9" t="s">
        <v>12</v>
      </c>
      <c r="K16" s="9" t="s">
        <v>12</v>
      </c>
      <c r="L16" s="9" t="s">
        <v>12</v>
      </c>
      <c r="M16" s="9" t="s">
        <v>13</v>
      </c>
      <c r="N16" s="9" t="s">
        <v>13</v>
      </c>
      <c r="O16" s="2">
        <f>COUNTIF(C16:N16,"a")</f>
        <v>10</v>
      </c>
      <c r="P16" s="2"/>
      <c r="Q16" s="9" t="s">
        <v>13</v>
      </c>
      <c r="R16" s="9" t="s">
        <v>12</v>
      </c>
      <c r="S16" s="9" t="s">
        <v>13</v>
      </c>
      <c r="T16" s="9" t="s">
        <v>13</v>
      </c>
      <c r="U16" s="9" t="s">
        <v>13</v>
      </c>
      <c r="V16" s="9" t="s">
        <v>13</v>
      </c>
      <c r="W16" s="9"/>
      <c r="X16" s="9"/>
      <c r="Y16" s="9"/>
      <c r="Z16" s="2">
        <f>COUNTIF(Q16:Y16,"a")</f>
        <v>1</v>
      </c>
      <c r="AA16" s="2"/>
      <c r="AB16" s="9" t="s">
        <v>12</v>
      </c>
      <c r="AC16" s="9" t="s">
        <v>12</v>
      </c>
      <c r="AD16" s="9" t="s">
        <v>12</v>
      </c>
      <c r="AE16" s="9" t="s">
        <v>13</v>
      </c>
      <c r="AF16" s="9" t="s">
        <v>12</v>
      </c>
      <c r="AG16" s="9" t="s">
        <v>12</v>
      </c>
      <c r="AH16" s="2">
        <f>COUNTIF(AB16:AG16,"a")</f>
        <v>5</v>
      </c>
      <c r="AI16" s="2"/>
      <c r="AJ16" s="9" t="s">
        <v>12</v>
      </c>
      <c r="AK16" s="9" t="s">
        <v>12</v>
      </c>
      <c r="AL16" s="9" t="s">
        <v>12</v>
      </c>
      <c r="AM16" s="9" t="s">
        <v>13</v>
      </c>
      <c r="AN16" s="9" t="s">
        <v>12</v>
      </c>
      <c r="AO16" s="9" t="s">
        <v>13</v>
      </c>
      <c r="AP16" s="9" t="s">
        <v>12</v>
      </c>
      <c r="AQ16" s="9" t="s">
        <v>13</v>
      </c>
      <c r="AR16" s="2">
        <f>COUNTIF(AJ16:AQ16,"a")</f>
        <v>5</v>
      </c>
      <c r="AS16" s="2"/>
      <c r="AT16" s="9" t="s">
        <v>12</v>
      </c>
      <c r="AU16" s="9" t="s">
        <v>12</v>
      </c>
      <c r="AV16" s="9" t="s">
        <v>12</v>
      </c>
      <c r="AW16" s="9" t="s">
        <v>12</v>
      </c>
      <c r="AX16" s="9" t="s">
        <v>13</v>
      </c>
      <c r="AY16" s="9" t="s">
        <v>13</v>
      </c>
      <c r="AZ16" s="9" t="s">
        <v>13</v>
      </c>
      <c r="BA16" s="9" t="s">
        <v>13</v>
      </c>
      <c r="BB16" s="9"/>
      <c r="BC16" s="9"/>
      <c r="BD16" s="9"/>
      <c r="BE16" s="2">
        <f>COUNTIF(AT16:BD16,"a")</f>
        <v>4</v>
      </c>
      <c r="BF16" s="2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>
        <f>COUNTIF(BG16:BZ16,"a")</f>
        <v>0</v>
      </c>
      <c r="CB16" s="2"/>
      <c r="CC16" s="9" t="s">
        <v>12</v>
      </c>
      <c r="CD16" s="9"/>
      <c r="CE16" s="9"/>
      <c r="CF16" s="9"/>
      <c r="CG16" s="9" t="s">
        <v>12</v>
      </c>
      <c r="CH16" s="2">
        <f>-COUNTIF(CC16:CG16,"a")</f>
        <v>-2</v>
      </c>
      <c r="CI16" s="2"/>
      <c r="CM16" s="3">
        <f>IF($C16="ab","ab",SUM(O16/12*5,Z16/9*3,AH16/6*3,AR16/8*4,BE16/11*5,CA16,CH16/2))</f>
        <v>10.318181818181818</v>
      </c>
    </row>
    <row r="17" spans="1:162" ht="13.5">
      <c r="A17" s="13">
        <v>21140</v>
      </c>
      <c r="B17" s="13"/>
      <c r="C17" s="9" t="s">
        <v>12</v>
      </c>
      <c r="D17" s="9" t="s">
        <v>12</v>
      </c>
      <c r="E17" s="9" t="s">
        <v>12</v>
      </c>
      <c r="F17" s="9" t="s">
        <v>12</v>
      </c>
      <c r="G17" s="9" t="s">
        <v>13</v>
      </c>
      <c r="H17" s="9" t="s">
        <v>12</v>
      </c>
      <c r="I17" s="9" t="s">
        <v>12</v>
      </c>
      <c r="J17" s="9" t="s">
        <v>12</v>
      </c>
      <c r="K17" s="9" t="s">
        <v>13</v>
      </c>
      <c r="L17" s="9" t="s">
        <v>13</v>
      </c>
      <c r="M17" s="9" t="s">
        <v>13</v>
      </c>
      <c r="N17" s="9" t="s">
        <v>13</v>
      </c>
      <c r="O17" s="2">
        <f>COUNTIF(C17:N17,"a")</f>
        <v>7</v>
      </c>
      <c r="P17" s="2"/>
      <c r="Q17" s="9" t="s">
        <v>12</v>
      </c>
      <c r="R17" s="9" t="s">
        <v>12</v>
      </c>
      <c r="S17" s="9" t="s">
        <v>12</v>
      </c>
      <c r="T17" s="9"/>
      <c r="U17" s="9"/>
      <c r="V17" s="9"/>
      <c r="W17" s="9" t="s">
        <v>12</v>
      </c>
      <c r="X17" s="9" t="s">
        <v>12</v>
      </c>
      <c r="Y17" s="9" t="s">
        <v>13</v>
      </c>
      <c r="Z17" s="2">
        <f>COUNTIF(Q17:Y17,"a")</f>
        <v>5</v>
      </c>
      <c r="AA17" s="2"/>
      <c r="AB17" s="9" t="s">
        <v>12</v>
      </c>
      <c r="AC17" s="9" t="s">
        <v>12</v>
      </c>
      <c r="AD17" s="9" t="s">
        <v>13</v>
      </c>
      <c r="AE17" s="9" t="s">
        <v>12</v>
      </c>
      <c r="AF17" s="9" t="s">
        <v>12</v>
      </c>
      <c r="AG17" s="9" t="s">
        <v>12</v>
      </c>
      <c r="AH17" s="2">
        <f>COUNTIF(AB17:AG17,"a")</f>
        <v>5</v>
      </c>
      <c r="AI17" s="2"/>
      <c r="AJ17" s="9" t="s">
        <v>12</v>
      </c>
      <c r="AK17" s="9" t="s">
        <v>13</v>
      </c>
      <c r="AL17" s="9" t="s">
        <v>13</v>
      </c>
      <c r="AM17" s="9" t="s">
        <v>13</v>
      </c>
      <c r="AN17" s="9" t="s">
        <v>12</v>
      </c>
      <c r="AO17" s="9" t="s">
        <v>13</v>
      </c>
      <c r="AP17" s="9" t="s">
        <v>13</v>
      </c>
      <c r="AQ17" s="9" t="s">
        <v>13</v>
      </c>
      <c r="AR17" s="2">
        <f>COUNTIF(AJ17:AQ17,"a")</f>
        <v>2</v>
      </c>
      <c r="AS17" s="2"/>
      <c r="AT17" s="9" t="s">
        <v>12</v>
      </c>
      <c r="AU17" s="9" t="s">
        <v>13</v>
      </c>
      <c r="AV17" s="9" t="s">
        <v>12</v>
      </c>
      <c r="AW17" s="9" t="s">
        <v>12</v>
      </c>
      <c r="AX17" s="9" t="s">
        <v>13</v>
      </c>
      <c r="AY17" s="9" t="s">
        <v>12</v>
      </c>
      <c r="AZ17" s="9" t="s">
        <v>12</v>
      </c>
      <c r="BA17" s="9" t="s">
        <v>12</v>
      </c>
      <c r="BB17" s="9"/>
      <c r="BC17" s="9"/>
      <c r="BD17" s="9"/>
      <c r="BE17" s="2">
        <f>COUNTIF(AT17:BD17,"a")</f>
        <v>6</v>
      </c>
      <c r="BF17" s="2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>
        <f>COUNTIF(BG17:BZ17,"a")</f>
        <v>0</v>
      </c>
      <c r="CB17" s="2"/>
      <c r="CC17" s="9" t="s">
        <v>12</v>
      </c>
      <c r="CD17" s="9"/>
      <c r="CE17" s="9"/>
      <c r="CF17" s="9"/>
      <c r="CG17" s="9" t="s">
        <v>12</v>
      </c>
      <c r="CH17" s="2">
        <f>-COUNTIF(CC17:CG17,"a")</f>
        <v>-2</v>
      </c>
      <c r="CI17" s="2"/>
      <c r="CM17" s="3">
        <f>IF($C17="ab","ab",SUM(O17/12*5,Z17/9*3,AH17/6*3,AR17/8*4,BE17/11*5,CA17,CH17/2))</f>
        <v>9.8106060606060606</v>
      </c>
    </row>
    <row r="18" spans="1:162" ht="13.5">
      <c r="A18" s="13">
        <v>21150</v>
      </c>
      <c r="B18" s="13"/>
      <c r="C18" s="9" t="s">
        <v>12</v>
      </c>
      <c r="D18" s="9" t="s">
        <v>12</v>
      </c>
      <c r="E18" s="9" t="s">
        <v>12</v>
      </c>
      <c r="F18" s="9" t="s">
        <v>12</v>
      </c>
      <c r="G18" s="9" t="s">
        <v>12</v>
      </c>
      <c r="H18" s="9" t="s">
        <v>12</v>
      </c>
      <c r="I18" s="9" t="s">
        <v>12</v>
      </c>
      <c r="J18" s="9" t="s">
        <v>12</v>
      </c>
      <c r="K18" s="9" t="s">
        <v>12</v>
      </c>
      <c r="L18" s="9" t="s">
        <v>12</v>
      </c>
      <c r="M18" s="9" t="s">
        <v>13</v>
      </c>
      <c r="N18" s="9" t="s">
        <v>13</v>
      </c>
      <c r="O18" s="2">
        <f>COUNTIF(C18:N18,"a")</f>
        <v>10</v>
      </c>
      <c r="P18" s="2"/>
      <c r="Q18" s="9" t="s">
        <v>13</v>
      </c>
      <c r="R18" s="9" t="s">
        <v>12</v>
      </c>
      <c r="S18" s="9" t="s">
        <v>12</v>
      </c>
      <c r="T18" s="9" t="s">
        <v>12</v>
      </c>
      <c r="U18" s="9" t="s">
        <v>13</v>
      </c>
      <c r="V18" s="9" t="s">
        <v>13</v>
      </c>
      <c r="W18" s="9" t="s">
        <v>13</v>
      </c>
      <c r="X18" s="9" t="s">
        <v>13</v>
      </c>
      <c r="Y18" s="9" t="s">
        <v>13</v>
      </c>
      <c r="Z18" s="2">
        <f>COUNTIF(Q18:Y18,"a")</f>
        <v>3</v>
      </c>
      <c r="AA18" s="2"/>
      <c r="AB18" s="9" t="s">
        <v>12</v>
      </c>
      <c r="AC18" s="9" t="s">
        <v>12</v>
      </c>
      <c r="AD18" s="9" t="s">
        <v>12</v>
      </c>
      <c r="AE18" s="9" t="s">
        <v>12</v>
      </c>
      <c r="AF18" s="9" t="s">
        <v>12</v>
      </c>
      <c r="AG18" s="9" t="s">
        <v>12</v>
      </c>
      <c r="AH18" s="2">
        <f>COUNTIF(AB18:AG18,"a")</f>
        <v>6</v>
      </c>
      <c r="AI18" s="2"/>
      <c r="AJ18" s="9" t="s">
        <v>12</v>
      </c>
      <c r="AK18" s="9" t="s">
        <v>12</v>
      </c>
      <c r="AL18" s="9" t="s">
        <v>12</v>
      </c>
      <c r="AM18" s="9" t="s">
        <v>12</v>
      </c>
      <c r="AN18" s="9" t="s">
        <v>12</v>
      </c>
      <c r="AO18" s="9" t="s">
        <v>12</v>
      </c>
      <c r="AP18" s="9" t="s">
        <v>12</v>
      </c>
      <c r="AQ18" s="9" t="s">
        <v>12</v>
      </c>
      <c r="AR18" s="2">
        <f>COUNTIF(AJ18:AQ18,"a")</f>
        <v>8</v>
      </c>
      <c r="AS18" s="2"/>
      <c r="AT18" s="9" t="s">
        <v>12</v>
      </c>
      <c r="AU18" s="9" t="s">
        <v>12</v>
      </c>
      <c r="AV18" s="9" t="s">
        <v>12</v>
      </c>
      <c r="AW18" s="9" t="s">
        <v>12</v>
      </c>
      <c r="AX18" s="9" t="s">
        <v>13</v>
      </c>
      <c r="AY18" s="9" t="s">
        <v>12</v>
      </c>
      <c r="AZ18" s="9" t="s">
        <v>12</v>
      </c>
      <c r="BA18" s="9" t="s">
        <v>13</v>
      </c>
      <c r="BB18" s="9" t="s">
        <v>12</v>
      </c>
      <c r="BC18" s="9" t="s">
        <v>13</v>
      </c>
      <c r="BD18" s="9" t="s">
        <v>13</v>
      </c>
      <c r="BE18" s="2">
        <f>COUNTIF(AT18:BD18,"a")</f>
        <v>7</v>
      </c>
      <c r="BF18" s="2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>
        <f>COUNTIF(BG18:BZ18,"a")</f>
        <v>0</v>
      </c>
      <c r="CB18" s="2"/>
      <c r="CC18" s="9"/>
      <c r="CD18" s="9"/>
      <c r="CE18" s="9"/>
      <c r="CF18" s="9"/>
      <c r="CG18" s="9" t="s">
        <v>12</v>
      </c>
      <c r="CH18" s="2">
        <f>-COUNTIF(CC18:CG18,"a")</f>
        <v>-1</v>
      </c>
      <c r="CI18" s="2"/>
      <c r="CM18" s="3">
        <f>IF($C18="ab","ab",SUM(O18/12*5,Z18/9*3,AH18/6*3,AR18/8*4,BE18/11*5,CA18,CH18/2))</f>
        <v>14.848484848484848</v>
      </c>
    </row>
    <row r="19" spans="1:162" ht="13.5">
      <c r="A19" s="13">
        <v>21160</v>
      </c>
      <c r="B19" s="13"/>
      <c r="C19" s="9" t="s">
        <v>13</v>
      </c>
      <c r="D19" s="9" t="s">
        <v>13</v>
      </c>
      <c r="E19" s="9" t="s">
        <v>13</v>
      </c>
      <c r="F19" s="9" t="s">
        <v>13</v>
      </c>
      <c r="G19" s="9" t="s">
        <v>13</v>
      </c>
      <c r="H19" s="9" t="s">
        <v>12</v>
      </c>
      <c r="I19" s="9" t="s">
        <v>13</v>
      </c>
      <c r="J19" s="9" t="s">
        <v>12</v>
      </c>
      <c r="K19" s="9" t="s">
        <v>13</v>
      </c>
      <c r="L19" s="9" t="s">
        <v>13</v>
      </c>
      <c r="M19" s="9" t="s">
        <v>13</v>
      </c>
      <c r="N19" s="9" t="s">
        <v>13</v>
      </c>
      <c r="O19" s="2">
        <f>COUNTIF(C19:N19,"a")</f>
        <v>2</v>
      </c>
      <c r="P19" s="2"/>
      <c r="Q19" s="9" t="s">
        <v>12</v>
      </c>
      <c r="R19" s="9" t="s">
        <v>12</v>
      </c>
      <c r="S19" s="9" t="s">
        <v>13</v>
      </c>
      <c r="T19" s="9" t="s">
        <v>13</v>
      </c>
      <c r="U19" s="9" t="s">
        <v>13</v>
      </c>
      <c r="V19" s="9" t="s">
        <v>13</v>
      </c>
      <c r="W19" s="9" t="s">
        <v>12</v>
      </c>
      <c r="X19" s="9" t="s">
        <v>12</v>
      </c>
      <c r="Y19" s="9" t="s">
        <v>13</v>
      </c>
      <c r="Z19" s="2">
        <f>COUNTIF(Q19:Y19,"a")</f>
        <v>4</v>
      </c>
      <c r="AA19" s="2"/>
      <c r="AB19" s="9" t="s">
        <v>12</v>
      </c>
      <c r="AC19" s="9" t="s">
        <v>12</v>
      </c>
      <c r="AD19" s="9" t="s">
        <v>13</v>
      </c>
      <c r="AE19" s="9" t="s">
        <v>12</v>
      </c>
      <c r="AF19" s="9" t="s">
        <v>12</v>
      </c>
      <c r="AG19" s="9" t="s">
        <v>12</v>
      </c>
      <c r="AH19" s="2">
        <f>COUNTIF(AB19:AG19,"a")</f>
        <v>5</v>
      </c>
      <c r="AI19" s="2"/>
      <c r="AJ19" s="9" t="s">
        <v>12</v>
      </c>
      <c r="AK19" s="9" t="s">
        <v>12</v>
      </c>
      <c r="AL19" s="9" t="s">
        <v>13</v>
      </c>
      <c r="AM19" s="9" t="s">
        <v>13</v>
      </c>
      <c r="AN19" s="9" t="s">
        <v>13</v>
      </c>
      <c r="AO19" s="9" t="s">
        <v>13</v>
      </c>
      <c r="AP19" s="9"/>
      <c r="AQ19" s="9" t="s">
        <v>13</v>
      </c>
      <c r="AR19" s="2">
        <f>COUNTIF(AJ19:AQ19,"a")</f>
        <v>2</v>
      </c>
      <c r="AS19" s="2"/>
      <c r="AT19" s="9" t="s">
        <v>12</v>
      </c>
      <c r="AU19" s="9" t="s">
        <v>13</v>
      </c>
      <c r="AV19" s="9" t="s">
        <v>13</v>
      </c>
      <c r="AW19" s="9" t="s">
        <v>12</v>
      </c>
      <c r="AX19" s="9" t="s">
        <v>13</v>
      </c>
      <c r="AY19" s="9" t="s">
        <v>12</v>
      </c>
      <c r="AZ19" s="9" t="s">
        <v>12</v>
      </c>
      <c r="BA19" s="9" t="s">
        <v>13</v>
      </c>
      <c r="BB19" s="9"/>
      <c r="BC19" s="9"/>
      <c r="BD19" s="9" t="s">
        <v>13</v>
      </c>
      <c r="BE19" s="2">
        <f>COUNTIF(AT19:BD19,"a")</f>
        <v>4</v>
      </c>
      <c r="BF19" s="2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>
        <f>COUNTIF(BG19:BZ19,"a")</f>
        <v>0</v>
      </c>
      <c r="CB19" s="2"/>
      <c r="CC19" s="9" t="s">
        <v>12</v>
      </c>
      <c r="CD19" s="9"/>
      <c r="CE19" s="9" t="s">
        <v>12</v>
      </c>
      <c r="CF19" s="9"/>
      <c r="CG19" s="9" t="s">
        <v>12</v>
      </c>
      <c r="CH19" s="2">
        <f>-COUNTIF(CC19:CG19,"a")</f>
        <v>-3</v>
      </c>
      <c r="CI19" s="2"/>
      <c r="CM19" s="3">
        <f>IF($C19="ab","ab",SUM(O19/12*5,Z19/9*3,AH19/6*3,AR19/8*4,BE19/11*5,CA19,CH19/2))</f>
        <v>5.9848484848484844</v>
      </c>
    </row>
    <row r="20" spans="1:162" ht="13.5">
      <c r="A20" s="13">
        <v>21170</v>
      </c>
      <c r="B20" s="13"/>
      <c r="C20" s="9" t="s">
        <v>13</v>
      </c>
      <c r="D20" s="9" t="s">
        <v>13</v>
      </c>
      <c r="E20" s="9" t="s">
        <v>13</v>
      </c>
      <c r="F20" s="9" t="s">
        <v>13</v>
      </c>
      <c r="G20" s="9" t="s">
        <v>13</v>
      </c>
      <c r="H20" s="9" t="s">
        <v>12</v>
      </c>
      <c r="I20" s="9" t="s">
        <v>13</v>
      </c>
      <c r="J20" s="9" t="s">
        <v>12</v>
      </c>
      <c r="K20" s="9" t="s">
        <v>13</v>
      </c>
      <c r="L20" s="9" t="s">
        <v>13</v>
      </c>
      <c r="M20" s="9" t="s">
        <v>13</v>
      </c>
      <c r="N20" s="9" t="s">
        <v>13</v>
      </c>
      <c r="O20" s="2">
        <f>COUNTIF(C20:N20,"a")</f>
        <v>2</v>
      </c>
      <c r="P20" s="2"/>
      <c r="Q20" s="9" t="s">
        <v>13</v>
      </c>
      <c r="R20" s="9" t="s">
        <v>13</v>
      </c>
      <c r="S20" s="9" t="s">
        <v>13</v>
      </c>
      <c r="T20" s="9" t="s">
        <v>13</v>
      </c>
      <c r="U20" s="9" t="s">
        <v>13</v>
      </c>
      <c r="V20" s="9" t="s">
        <v>13</v>
      </c>
      <c r="W20" s="9" t="s">
        <v>13</v>
      </c>
      <c r="X20" s="9" t="s">
        <v>13</v>
      </c>
      <c r="Y20" s="9" t="s">
        <v>13</v>
      </c>
      <c r="Z20" s="2">
        <f>COUNTIF(Q20:Y20,"a")</f>
        <v>0</v>
      </c>
      <c r="AA20" s="2"/>
      <c r="AB20" s="9" t="s">
        <v>12</v>
      </c>
      <c r="AC20" s="9" t="s">
        <v>12</v>
      </c>
      <c r="AD20" s="9" t="s">
        <v>13</v>
      </c>
      <c r="AE20" s="9" t="s">
        <v>13</v>
      </c>
      <c r="AF20" s="9" t="s">
        <v>13</v>
      </c>
      <c r="AG20" s="9" t="s">
        <v>13</v>
      </c>
      <c r="AH20" s="2">
        <f>COUNTIF(AB20:AG20,"a")</f>
        <v>2</v>
      </c>
      <c r="AI20" s="2"/>
      <c r="AJ20" s="9" t="s">
        <v>12</v>
      </c>
      <c r="AK20" s="9" t="s">
        <v>12</v>
      </c>
      <c r="AL20" s="9" t="s">
        <v>12</v>
      </c>
      <c r="AM20" s="9" t="s">
        <v>13</v>
      </c>
      <c r="AN20" s="9" t="s">
        <v>12</v>
      </c>
      <c r="AO20" s="9" t="s">
        <v>13</v>
      </c>
      <c r="AP20" s="9" t="s">
        <v>13</v>
      </c>
      <c r="AQ20" s="9" t="s">
        <v>13</v>
      </c>
      <c r="AR20" s="2">
        <f>COUNTIF(AJ20:AQ20,"a")</f>
        <v>4</v>
      </c>
      <c r="AS20" s="2"/>
      <c r="AT20" s="9" t="s">
        <v>13</v>
      </c>
      <c r="AU20" s="9" t="s">
        <v>13</v>
      </c>
      <c r="AV20" s="9" t="s">
        <v>13</v>
      </c>
      <c r="AW20" s="9" t="s">
        <v>13</v>
      </c>
      <c r="AX20" s="9" t="s">
        <v>13</v>
      </c>
      <c r="AY20" s="9" t="s">
        <v>13</v>
      </c>
      <c r="AZ20" s="9" t="s">
        <v>13</v>
      </c>
      <c r="BA20" s="9"/>
      <c r="BB20" s="9" t="s">
        <v>13</v>
      </c>
      <c r="BC20" s="9" t="s">
        <v>13</v>
      </c>
      <c r="BD20" s="9" t="s">
        <v>13</v>
      </c>
      <c r="BE20" s="2">
        <f>COUNTIF(AT20:BD20,"a")</f>
        <v>0</v>
      </c>
      <c r="BF20" s="2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>
        <f>COUNTIF(BG20:BZ20,"a")</f>
        <v>0</v>
      </c>
      <c r="CB20" s="2"/>
      <c r="CC20" s="9"/>
      <c r="CD20" s="9"/>
      <c r="CE20" s="9"/>
      <c r="CF20" s="9"/>
      <c r="CG20" s="9" t="s">
        <v>12</v>
      </c>
      <c r="CH20" s="2">
        <f>-COUNTIF(CC20:CG20,"a")</f>
        <v>-1</v>
      </c>
      <c r="CI20" s="2"/>
      <c r="CM20" s="3">
        <f>IF($C20="ab","ab",SUM(O20/12*5,Z20/9*3,AH20/6*3,AR20/8*4,BE20/11*5,CA20,CH20/2))</f>
        <v>3.333333333333333</v>
      </c>
    </row>
    <row r="21" spans="1:162" ht="13.5">
      <c r="A21" s="13">
        <v>21190</v>
      </c>
      <c r="B21" s="13"/>
      <c r="C21" s="9" t="s">
        <v>12</v>
      </c>
      <c r="D21" s="9" t="s">
        <v>12</v>
      </c>
      <c r="E21" s="9" t="s">
        <v>12</v>
      </c>
      <c r="F21" s="9" t="s">
        <v>12</v>
      </c>
      <c r="G21" s="9" t="s">
        <v>12</v>
      </c>
      <c r="H21" s="9" t="s">
        <v>12</v>
      </c>
      <c r="I21" s="9" t="s">
        <v>12</v>
      </c>
      <c r="J21" s="9" t="s">
        <v>12</v>
      </c>
      <c r="K21" s="9" t="s">
        <v>13</v>
      </c>
      <c r="L21" s="9" t="s">
        <v>12</v>
      </c>
      <c r="M21" s="9" t="s">
        <v>13</v>
      </c>
      <c r="N21" s="9" t="s">
        <v>13</v>
      </c>
      <c r="O21" s="2">
        <f>COUNTIF(C21:N21,"a")</f>
        <v>9</v>
      </c>
      <c r="P21" s="2"/>
      <c r="Q21" s="9" t="s">
        <v>12</v>
      </c>
      <c r="R21" s="9" t="s">
        <v>12</v>
      </c>
      <c r="S21" s="9" t="s">
        <v>12</v>
      </c>
      <c r="T21" s="9" t="s">
        <v>12</v>
      </c>
      <c r="U21" s="9" t="s">
        <v>12</v>
      </c>
      <c r="V21" s="9" t="s">
        <v>12</v>
      </c>
      <c r="W21" s="9" t="s">
        <v>12</v>
      </c>
      <c r="X21" s="9" t="s">
        <v>12</v>
      </c>
      <c r="Y21" s="9" t="s">
        <v>12</v>
      </c>
      <c r="Z21" s="2">
        <f>COUNTIF(Q21:Y21,"a")</f>
        <v>9</v>
      </c>
      <c r="AA21" s="2"/>
      <c r="AB21" s="9" t="s">
        <v>12</v>
      </c>
      <c r="AC21" s="9" t="s">
        <v>12</v>
      </c>
      <c r="AD21" s="9" t="s">
        <v>12</v>
      </c>
      <c r="AE21" s="9" t="s">
        <v>12</v>
      </c>
      <c r="AF21" s="9" t="s">
        <v>12</v>
      </c>
      <c r="AG21" s="9" t="s">
        <v>12</v>
      </c>
      <c r="AH21" s="2">
        <f>COUNTIF(AB21:AG21,"a")</f>
        <v>6</v>
      </c>
      <c r="AI21" s="2"/>
      <c r="AJ21" s="9" t="s">
        <v>12</v>
      </c>
      <c r="AK21" s="9" t="s">
        <v>12</v>
      </c>
      <c r="AL21" s="9" t="s">
        <v>12</v>
      </c>
      <c r="AM21" s="9" t="s">
        <v>12</v>
      </c>
      <c r="AN21" s="9" t="s">
        <v>12</v>
      </c>
      <c r="AO21" s="9" t="s">
        <v>12</v>
      </c>
      <c r="AP21" s="9" t="s">
        <v>12</v>
      </c>
      <c r="AQ21" s="9" t="s">
        <v>12</v>
      </c>
      <c r="AR21" s="2">
        <f>COUNTIF(AJ21:AQ21,"a")</f>
        <v>8</v>
      </c>
      <c r="AS21" s="2"/>
      <c r="AT21" s="9" t="s">
        <v>12</v>
      </c>
      <c r="AU21" s="9" t="s">
        <v>13</v>
      </c>
      <c r="AV21" s="9" t="s">
        <v>12</v>
      </c>
      <c r="AW21" s="9" t="s">
        <v>12</v>
      </c>
      <c r="AX21" s="9" t="s">
        <v>13</v>
      </c>
      <c r="AY21" s="9" t="s">
        <v>12</v>
      </c>
      <c r="AZ21" s="9" t="s">
        <v>12</v>
      </c>
      <c r="BA21" s="9" t="s">
        <v>13</v>
      </c>
      <c r="BB21" s="9" t="s">
        <v>13</v>
      </c>
      <c r="BC21" s="9" t="s">
        <v>12</v>
      </c>
      <c r="BD21" s="9" t="s">
        <v>12</v>
      </c>
      <c r="BE21" s="2">
        <f>COUNTIF(AT21:BD21,"a")</f>
        <v>7</v>
      </c>
      <c r="BF21" s="2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>
        <f>COUNTIF(BG21:BZ21,"a")</f>
        <v>0</v>
      </c>
      <c r="CB21" s="2"/>
      <c r="CC21" s="9"/>
      <c r="CD21" s="9"/>
      <c r="CE21" s="9" t="s">
        <v>12</v>
      </c>
      <c r="CF21" s="9" t="s">
        <v>12</v>
      </c>
      <c r="CG21" s="9" t="s">
        <v>12</v>
      </c>
      <c r="CH21" s="2">
        <f>-COUNTIF(CC21:CG21,"a")</f>
        <v>-3</v>
      </c>
      <c r="CI21" s="2"/>
      <c r="CM21" s="3">
        <f>IF($C21="ab","ab",SUM(O21/12*5,Z21/9*3,AH21/6*3,AR21/8*4,BE21/11*5,CA21,CH21/2))</f>
        <v>15.431818181818182</v>
      </c>
    </row>
    <row r="22" spans="1:162" ht="13.5">
      <c r="A22" s="13">
        <v>21230</v>
      </c>
      <c r="B22" s="13"/>
      <c r="C22" s="9" t="s">
        <v>13</v>
      </c>
      <c r="D22" s="9" t="s">
        <v>13</v>
      </c>
      <c r="E22" s="9" t="s">
        <v>13</v>
      </c>
      <c r="F22" s="9" t="s">
        <v>13</v>
      </c>
      <c r="G22" s="9" t="s">
        <v>13</v>
      </c>
      <c r="H22" s="9" t="s">
        <v>13</v>
      </c>
      <c r="I22" s="9" t="s">
        <v>13</v>
      </c>
      <c r="J22" s="9" t="s">
        <v>13</v>
      </c>
      <c r="K22" s="9" t="s">
        <v>13</v>
      </c>
      <c r="L22" s="9" t="s">
        <v>13</v>
      </c>
      <c r="M22" s="9" t="s">
        <v>13</v>
      </c>
      <c r="N22" s="9" t="s">
        <v>13</v>
      </c>
      <c r="O22" s="2">
        <f>COUNTIF(C22:N22,"a")</f>
        <v>0</v>
      </c>
      <c r="P22" s="2"/>
      <c r="Q22" s="9" t="s">
        <v>13</v>
      </c>
      <c r="R22" s="9" t="s">
        <v>13</v>
      </c>
      <c r="S22" s="9" t="s">
        <v>13</v>
      </c>
      <c r="T22" s="9" t="s">
        <v>13</v>
      </c>
      <c r="U22" s="9" t="s">
        <v>13</v>
      </c>
      <c r="V22" s="9" t="s">
        <v>13</v>
      </c>
      <c r="W22" s="9"/>
      <c r="X22" s="9"/>
      <c r="Y22" s="9"/>
      <c r="Z22" s="2">
        <f>COUNTIF(Q22:Y22,"a")</f>
        <v>0</v>
      </c>
      <c r="AA22" s="2"/>
      <c r="AB22" s="9" t="s">
        <v>12</v>
      </c>
      <c r="AC22" s="9" t="s">
        <v>12</v>
      </c>
      <c r="AD22" s="9" t="s">
        <v>12</v>
      </c>
      <c r="AE22" s="9" t="s">
        <v>12</v>
      </c>
      <c r="AF22" s="9" t="s">
        <v>12</v>
      </c>
      <c r="AG22" s="9" t="s">
        <v>12</v>
      </c>
      <c r="AH22" s="2">
        <f>COUNTIF(AB22:AG22,"a")</f>
        <v>6</v>
      </c>
      <c r="AI22" s="2"/>
      <c r="AJ22" s="9" t="s">
        <v>12</v>
      </c>
      <c r="AK22" s="9" t="s">
        <v>12</v>
      </c>
      <c r="AL22" s="9" t="s">
        <v>12</v>
      </c>
      <c r="AM22" s="9" t="s">
        <v>12</v>
      </c>
      <c r="AN22" s="9" t="s">
        <v>13</v>
      </c>
      <c r="AO22" s="9" t="s">
        <v>13</v>
      </c>
      <c r="AP22" s="9" t="s">
        <v>12</v>
      </c>
      <c r="AQ22" s="9" t="s">
        <v>13</v>
      </c>
      <c r="AR22" s="2">
        <f>COUNTIF(AJ22:AQ22,"a")</f>
        <v>5</v>
      </c>
      <c r="AS22" s="2"/>
      <c r="AT22" s="9" t="s">
        <v>12</v>
      </c>
      <c r="AU22" s="9" t="s">
        <v>13</v>
      </c>
      <c r="AV22" s="9" t="s">
        <v>13</v>
      </c>
      <c r="AW22" s="9" t="s">
        <v>12</v>
      </c>
      <c r="AX22" s="9" t="s">
        <v>13</v>
      </c>
      <c r="AY22" s="9" t="s">
        <v>12</v>
      </c>
      <c r="AZ22" s="9" t="s">
        <v>12</v>
      </c>
      <c r="BA22" s="9" t="s">
        <v>13</v>
      </c>
      <c r="BB22" s="9"/>
      <c r="BC22" s="9"/>
      <c r="BD22" s="9"/>
      <c r="BE22" s="2">
        <f>COUNTIF(AT22:BD22,"a")</f>
        <v>4</v>
      </c>
      <c r="BF22" s="2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>
        <f>COUNTIF(BG22:BZ22,"a")</f>
        <v>0</v>
      </c>
      <c r="CB22" s="2"/>
      <c r="CC22" s="9" t="s">
        <v>12</v>
      </c>
      <c r="CD22" s="9"/>
      <c r="CE22" s="9"/>
      <c r="CF22" s="9"/>
      <c r="CG22" s="9"/>
      <c r="CH22" s="2">
        <f>-COUNTIF(CC22:CG22,"a")</f>
        <v>-1</v>
      </c>
      <c r="CI22" s="2"/>
      <c r="CM22" s="3">
        <f>IF($C22="ab","ab",SUM(O22/12*5,Z22/9*3,AH22/6*3,AR22/8*4,BE22/11*5,CA22,CH22/2))</f>
        <v>6.8181818181818183</v>
      </c>
    </row>
    <row r="23" spans="1:162" ht="13.5">
      <c r="A23" s="13">
        <v>21240</v>
      </c>
      <c r="B23" s="13"/>
      <c r="C23" s="9" t="s">
        <v>12</v>
      </c>
      <c r="D23" s="9" t="s">
        <v>12</v>
      </c>
      <c r="E23" s="9" t="s">
        <v>12</v>
      </c>
      <c r="F23" s="9" t="s">
        <v>13</v>
      </c>
      <c r="G23" s="9" t="s">
        <v>13</v>
      </c>
      <c r="H23" s="9" t="s">
        <v>13</v>
      </c>
      <c r="I23" s="9" t="s">
        <v>12</v>
      </c>
      <c r="J23" s="9" t="s">
        <v>12</v>
      </c>
      <c r="K23" s="9" t="s">
        <v>12</v>
      </c>
      <c r="L23" s="9" t="s">
        <v>12</v>
      </c>
      <c r="M23" s="9" t="s">
        <v>13</v>
      </c>
      <c r="N23" s="9" t="s">
        <v>13</v>
      </c>
      <c r="O23" s="2">
        <f>COUNTIF(C23:N23,"a")</f>
        <v>7</v>
      </c>
      <c r="P23" s="2"/>
      <c r="Q23" s="9" t="s">
        <v>12</v>
      </c>
      <c r="R23" s="9" t="s">
        <v>12</v>
      </c>
      <c r="S23" s="9" t="s">
        <v>12</v>
      </c>
      <c r="T23" s="9" t="s">
        <v>12</v>
      </c>
      <c r="U23" s="9" t="s">
        <v>13</v>
      </c>
      <c r="V23" s="9" t="s">
        <v>13</v>
      </c>
      <c r="W23" s="9" t="s">
        <v>12</v>
      </c>
      <c r="X23" s="9" t="s">
        <v>12</v>
      </c>
      <c r="Y23" s="9" t="s">
        <v>13</v>
      </c>
      <c r="Z23" s="2">
        <f>COUNTIF(Q23:Y23,"a")</f>
        <v>6</v>
      </c>
      <c r="AA23" s="2"/>
      <c r="AB23" s="9" t="s">
        <v>12</v>
      </c>
      <c r="AC23" s="9" t="s">
        <v>12</v>
      </c>
      <c r="AD23" s="9" t="s">
        <v>12</v>
      </c>
      <c r="AE23" s="9" t="s">
        <v>13</v>
      </c>
      <c r="AF23" s="9" t="s">
        <v>12</v>
      </c>
      <c r="AG23" s="9" t="s">
        <v>12</v>
      </c>
      <c r="AH23" s="2">
        <f>COUNTIF(AB23:AG23,"a")</f>
        <v>5</v>
      </c>
      <c r="AI23" s="2"/>
      <c r="AJ23" s="9" t="s">
        <v>12</v>
      </c>
      <c r="AK23" s="9" t="s">
        <v>12</v>
      </c>
      <c r="AL23" s="9" t="s">
        <v>12</v>
      </c>
      <c r="AM23" s="9" t="s">
        <v>12</v>
      </c>
      <c r="AN23" s="9" t="s">
        <v>12</v>
      </c>
      <c r="AO23" s="9" t="s">
        <v>12</v>
      </c>
      <c r="AP23" s="9" t="s">
        <v>12</v>
      </c>
      <c r="AQ23" s="9" t="s">
        <v>12</v>
      </c>
      <c r="AR23" s="2">
        <f>COUNTIF(AJ23:AQ23,"a")</f>
        <v>8</v>
      </c>
      <c r="AS23" s="2"/>
      <c r="AT23" s="9" t="s">
        <v>12</v>
      </c>
      <c r="AU23" s="9" t="s">
        <v>13</v>
      </c>
      <c r="AV23" s="9" t="s">
        <v>12</v>
      </c>
      <c r="AW23" s="9" t="s">
        <v>12</v>
      </c>
      <c r="AX23" s="9" t="s">
        <v>13</v>
      </c>
      <c r="AY23" s="9" t="s">
        <v>13</v>
      </c>
      <c r="AZ23" s="9" t="s">
        <v>12</v>
      </c>
      <c r="BA23" s="9" t="s">
        <v>13</v>
      </c>
      <c r="BB23" s="9" t="s">
        <v>13</v>
      </c>
      <c r="BC23" s="9" t="s">
        <v>13</v>
      </c>
      <c r="BD23" s="9" t="s">
        <v>13</v>
      </c>
      <c r="BE23" s="2">
        <f>COUNTIF(AT23:BD23,"a")</f>
        <v>4</v>
      </c>
      <c r="BF23" s="2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>
        <f>COUNTIF(BG23:BZ23,"a")</f>
        <v>0</v>
      </c>
      <c r="CB23" s="2"/>
      <c r="CC23" s="9"/>
      <c r="CD23" s="9"/>
      <c r="CE23" s="9"/>
      <c r="CF23" s="9"/>
      <c r="CG23" s="9" t="s">
        <v>12</v>
      </c>
      <c r="CH23" s="2">
        <f>-COUNTIF(CC23:CG23,"a")</f>
        <v>-1</v>
      </c>
      <c r="CI23" s="2"/>
      <c r="CM23" s="3">
        <f>IF($C23="ab","ab",SUM(O23/12*5,Z23/9*3,AH23/6*3,AR23/8*4,BE23/11*5,CA23,CH23/2))</f>
        <v>12.734848484848484</v>
      </c>
    </row>
    <row r="24" spans="1:162" ht="13.5">
      <c r="A24" s="13">
        <v>21250</v>
      </c>
      <c r="B24" s="13"/>
      <c r="C24" s="9" t="s">
        <v>12</v>
      </c>
      <c r="D24" s="9" t="s">
        <v>12</v>
      </c>
      <c r="E24" s="9" t="s">
        <v>12</v>
      </c>
      <c r="F24" s="9" t="s">
        <v>13</v>
      </c>
      <c r="G24" s="9" t="s">
        <v>13</v>
      </c>
      <c r="H24" s="9" t="s">
        <v>12</v>
      </c>
      <c r="I24" s="9" t="s">
        <v>13</v>
      </c>
      <c r="J24" s="9" t="s">
        <v>12</v>
      </c>
      <c r="K24" s="9" t="s">
        <v>13</v>
      </c>
      <c r="L24" s="9" t="s">
        <v>12</v>
      </c>
      <c r="M24" s="9" t="s">
        <v>13</v>
      </c>
      <c r="N24" s="9" t="s">
        <v>12</v>
      </c>
      <c r="O24" s="2">
        <f>COUNTIF(C24:N24,"a")</f>
        <v>7</v>
      </c>
      <c r="P24" s="2"/>
      <c r="Q24" s="9"/>
      <c r="R24" s="9"/>
      <c r="S24" s="9"/>
      <c r="T24" s="9" t="s">
        <v>12</v>
      </c>
      <c r="U24" s="9" t="s">
        <v>12</v>
      </c>
      <c r="V24" s="9" t="s">
        <v>12</v>
      </c>
      <c r="W24" s="9" t="s">
        <v>12</v>
      </c>
      <c r="X24" s="9" t="s">
        <v>12</v>
      </c>
      <c r="Y24" s="9" t="s">
        <v>13</v>
      </c>
      <c r="Z24" s="2">
        <f>COUNTIF(Q24:Y24,"a")</f>
        <v>5</v>
      </c>
      <c r="AA24" s="2"/>
      <c r="AB24" s="9" t="s">
        <v>12</v>
      </c>
      <c r="AC24" s="9" t="s">
        <v>12</v>
      </c>
      <c r="AD24" s="9" t="s">
        <v>12</v>
      </c>
      <c r="AE24" s="9" t="s">
        <v>12</v>
      </c>
      <c r="AF24" s="9" t="s">
        <v>12</v>
      </c>
      <c r="AG24" s="9" t="s">
        <v>12</v>
      </c>
      <c r="AH24" s="2">
        <f>COUNTIF(AB24:AG24,"a")</f>
        <v>6</v>
      </c>
      <c r="AI24" s="2"/>
      <c r="AJ24" s="9" t="s">
        <v>12</v>
      </c>
      <c r="AK24" s="9" t="s">
        <v>12</v>
      </c>
      <c r="AL24" s="9" t="s">
        <v>12</v>
      </c>
      <c r="AM24" s="9" t="s">
        <v>13</v>
      </c>
      <c r="AN24" s="9" t="s">
        <v>12</v>
      </c>
      <c r="AO24" s="9" t="s">
        <v>13</v>
      </c>
      <c r="AP24" s="9" t="s">
        <v>12</v>
      </c>
      <c r="AQ24" s="9" t="s">
        <v>13</v>
      </c>
      <c r="AR24" s="2">
        <f>COUNTIF(AJ24:AQ24,"a")</f>
        <v>5</v>
      </c>
      <c r="AS24" s="2"/>
      <c r="AT24" s="9" t="s">
        <v>12</v>
      </c>
      <c r="AU24" s="9" t="s">
        <v>13</v>
      </c>
      <c r="AV24" s="9" t="s">
        <v>12</v>
      </c>
      <c r="AW24" s="9" t="s">
        <v>12</v>
      </c>
      <c r="AX24" s="9" t="s">
        <v>13</v>
      </c>
      <c r="AY24" s="9" t="s">
        <v>12</v>
      </c>
      <c r="AZ24" s="9" t="s">
        <v>13</v>
      </c>
      <c r="BA24" s="9" t="s">
        <v>13</v>
      </c>
      <c r="BB24" s="9"/>
      <c r="BC24" s="9"/>
      <c r="BD24" s="9"/>
      <c r="BE24" s="2">
        <f>COUNTIF(AT24:BD24,"a")</f>
        <v>4</v>
      </c>
      <c r="BF24" s="2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>
        <f>COUNTIF(BG24:BZ24,"a")</f>
        <v>0</v>
      </c>
      <c r="CB24" s="2"/>
      <c r="CC24" s="9" t="s">
        <v>12</v>
      </c>
      <c r="CD24" s="9"/>
      <c r="CE24" s="9" t="s">
        <v>12</v>
      </c>
      <c r="CF24" s="9"/>
      <c r="CG24" s="9" t="s">
        <v>12</v>
      </c>
      <c r="CH24" s="2">
        <f>-COUNTIF(CC24:CG24,"a")</f>
        <v>-3</v>
      </c>
      <c r="CI24" s="2"/>
      <c r="CM24" s="3">
        <f>IF($C24="ab","ab",SUM(O24/12*5,Z24/9*3,AH24/6*3,AR24/8*4,BE24/11*5,CA24,CH24/2))</f>
        <v>10.401515151515152</v>
      </c>
    </row>
    <row r="25" spans="1:162" ht="13.5">
      <c r="A25" s="13">
        <v>21260</v>
      </c>
      <c r="B25" s="13"/>
      <c r="C25" s="9" t="s">
        <v>12</v>
      </c>
      <c r="D25" s="9" t="s">
        <v>12</v>
      </c>
      <c r="E25" s="9" t="s">
        <v>12</v>
      </c>
      <c r="F25" s="9" t="s">
        <v>12</v>
      </c>
      <c r="G25" s="9" t="s">
        <v>12</v>
      </c>
      <c r="H25" s="9" t="s">
        <v>12</v>
      </c>
      <c r="I25" s="9" t="s">
        <v>12</v>
      </c>
      <c r="J25" s="9" t="s">
        <v>12</v>
      </c>
      <c r="K25" s="9" t="s">
        <v>13</v>
      </c>
      <c r="L25" s="9" t="s">
        <v>13</v>
      </c>
      <c r="M25" s="9" t="s">
        <v>13</v>
      </c>
      <c r="N25" s="9" t="s">
        <v>13</v>
      </c>
      <c r="O25" s="2">
        <f>COUNTIF(C25:N25,"a")</f>
        <v>8</v>
      </c>
      <c r="P25" s="2"/>
      <c r="Q25" s="9" t="s">
        <v>13</v>
      </c>
      <c r="R25" s="9" t="s">
        <v>13</v>
      </c>
      <c r="S25" s="9" t="s">
        <v>13</v>
      </c>
      <c r="T25" s="9" t="s">
        <v>13</v>
      </c>
      <c r="U25" s="9" t="s">
        <v>13</v>
      </c>
      <c r="V25" s="9" t="s">
        <v>13</v>
      </c>
      <c r="W25" s="9"/>
      <c r="X25" s="9"/>
      <c r="Y25" s="9"/>
      <c r="Z25" s="2">
        <f>COUNTIF(Q25:Y25,"a")</f>
        <v>0</v>
      </c>
      <c r="AA25" s="2"/>
      <c r="AB25" s="9" t="s">
        <v>12</v>
      </c>
      <c r="AC25" s="9" t="s">
        <v>12</v>
      </c>
      <c r="AD25" s="9" t="s">
        <v>13</v>
      </c>
      <c r="AE25" s="9" t="s">
        <v>12</v>
      </c>
      <c r="AF25" s="9" t="s">
        <v>12</v>
      </c>
      <c r="AG25" s="9" t="s">
        <v>12</v>
      </c>
      <c r="AH25" s="2">
        <f>COUNTIF(AB25:AG25,"a")</f>
        <v>5</v>
      </c>
      <c r="AI25" s="2"/>
      <c r="AJ25" s="9" t="s">
        <v>12</v>
      </c>
      <c r="AK25" s="9" t="s">
        <v>12</v>
      </c>
      <c r="AL25" s="9" t="s">
        <v>12</v>
      </c>
      <c r="AM25" s="9" t="s">
        <v>13</v>
      </c>
      <c r="AN25" s="9" t="s">
        <v>12</v>
      </c>
      <c r="AO25" s="9" t="s">
        <v>13</v>
      </c>
      <c r="AP25" s="9" t="s">
        <v>12</v>
      </c>
      <c r="AQ25" s="9" t="s">
        <v>13</v>
      </c>
      <c r="AR25" s="2">
        <f>COUNTIF(AJ25:AQ25,"a")</f>
        <v>5</v>
      </c>
      <c r="AS25" s="2"/>
      <c r="AT25" s="9" t="s">
        <v>12</v>
      </c>
      <c r="AU25" s="9" t="s">
        <v>13</v>
      </c>
      <c r="AV25" s="9" t="s">
        <v>12</v>
      </c>
      <c r="AW25" s="9" t="s">
        <v>12</v>
      </c>
      <c r="AX25" s="9" t="s">
        <v>13</v>
      </c>
      <c r="AY25" s="9" t="s">
        <v>13</v>
      </c>
      <c r="AZ25" s="9" t="s">
        <v>13</v>
      </c>
      <c r="BA25" s="9"/>
      <c r="BB25" s="9"/>
      <c r="BC25" s="9"/>
      <c r="BD25" s="9"/>
      <c r="BE25" s="2">
        <f>COUNTIF(AT25:BD25,"a")</f>
        <v>3</v>
      </c>
      <c r="BF25" s="2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>
        <f>COUNTIF(BG25:BZ25,"a")</f>
        <v>0</v>
      </c>
      <c r="CB25" s="2"/>
      <c r="CC25" s="9"/>
      <c r="CD25" s="9"/>
      <c r="CE25" s="9"/>
      <c r="CF25" s="9"/>
      <c r="CG25" s="9" t="s">
        <v>12</v>
      </c>
      <c r="CH25" s="2">
        <f>-COUNTIF(CC25:CG25,"a")</f>
        <v>-1</v>
      </c>
      <c r="CI25" s="2"/>
      <c r="CM25" s="3">
        <f>IF($C25="ab","ab",SUM(O25/12*5,Z25/9*3,AH25/6*3,AR25/8*4,BE25/11*5,CA25,CH25/2))</f>
        <v>9.1969696969696972</v>
      </c>
    </row>
    <row r="26" spans="1:162" ht="13.5">
      <c r="A26" s="13">
        <v>21270</v>
      </c>
      <c r="B26" s="13"/>
      <c r="C26" s="9" t="s">
        <v>13</v>
      </c>
      <c r="D26" s="9" t="s">
        <v>12</v>
      </c>
      <c r="E26" s="9" t="s">
        <v>12</v>
      </c>
      <c r="F26" s="9" t="s">
        <v>12</v>
      </c>
      <c r="G26" s="9" t="s">
        <v>12</v>
      </c>
      <c r="H26" s="9" t="s">
        <v>12</v>
      </c>
      <c r="I26" s="9" t="s">
        <v>12</v>
      </c>
      <c r="J26" s="9" t="s">
        <v>12</v>
      </c>
      <c r="K26" s="9" t="s">
        <v>12</v>
      </c>
      <c r="L26" s="9" t="s">
        <v>12</v>
      </c>
      <c r="M26" s="9" t="s">
        <v>12</v>
      </c>
      <c r="N26" s="9" t="s">
        <v>12</v>
      </c>
      <c r="O26" s="2">
        <f>COUNTIF(C26:N26,"a")</f>
        <v>11</v>
      </c>
      <c r="P26" s="2"/>
      <c r="Q26" s="9" t="s">
        <v>13</v>
      </c>
      <c r="R26" s="9" t="s">
        <v>13</v>
      </c>
      <c r="S26" s="9" t="s">
        <v>13</v>
      </c>
      <c r="T26" s="9" t="s">
        <v>12</v>
      </c>
      <c r="U26" s="9" t="s">
        <v>12</v>
      </c>
      <c r="V26" s="9" t="s">
        <v>12</v>
      </c>
      <c r="W26" s="9" t="s">
        <v>12</v>
      </c>
      <c r="X26" s="9" t="s">
        <v>12</v>
      </c>
      <c r="Y26" s="9" t="s">
        <v>12</v>
      </c>
      <c r="Z26" s="2">
        <f>COUNTIF(Q26:Y26,"a")</f>
        <v>6</v>
      </c>
      <c r="AA26" s="2"/>
      <c r="AB26" s="9" t="s">
        <v>12</v>
      </c>
      <c r="AC26" s="9" t="s">
        <v>12</v>
      </c>
      <c r="AD26" s="9" t="s">
        <v>13</v>
      </c>
      <c r="AE26" s="9" t="s">
        <v>12</v>
      </c>
      <c r="AF26" s="9" t="s">
        <v>12</v>
      </c>
      <c r="AG26" s="9" t="s">
        <v>12</v>
      </c>
      <c r="AH26" s="2">
        <f>COUNTIF(AB26:AG26,"a")</f>
        <v>5</v>
      </c>
      <c r="AI26" s="2"/>
      <c r="AJ26" s="9" t="s">
        <v>12</v>
      </c>
      <c r="AK26" s="9" t="s">
        <v>12</v>
      </c>
      <c r="AL26" s="9" t="s">
        <v>12</v>
      </c>
      <c r="AM26" s="9" t="s">
        <v>12</v>
      </c>
      <c r="AN26" s="9" t="s">
        <v>12</v>
      </c>
      <c r="AO26" s="9" t="s">
        <v>12</v>
      </c>
      <c r="AP26" s="9" t="s">
        <v>12</v>
      </c>
      <c r="AQ26" s="9" t="s">
        <v>12</v>
      </c>
      <c r="AR26" s="2">
        <f>COUNTIF(AJ26:AQ26,"a")</f>
        <v>8</v>
      </c>
      <c r="AS26" s="2"/>
      <c r="AT26" s="9" t="s">
        <v>12</v>
      </c>
      <c r="AU26" s="9" t="s">
        <v>12</v>
      </c>
      <c r="AV26" s="9" t="s">
        <v>12</v>
      </c>
      <c r="AW26" s="9" t="s">
        <v>12</v>
      </c>
      <c r="AX26" s="9" t="s">
        <v>13</v>
      </c>
      <c r="AY26" s="9" t="s">
        <v>12</v>
      </c>
      <c r="AZ26" s="9" t="s">
        <v>12</v>
      </c>
      <c r="BA26" s="9" t="s">
        <v>13</v>
      </c>
      <c r="BB26" s="9" t="s">
        <v>12</v>
      </c>
      <c r="BC26" s="9" t="s">
        <v>12</v>
      </c>
      <c r="BD26" s="9" t="s">
        <v>13</v>
      </c>
      <c r="BE26" s="2">
        <f>COUNTIF(AT26:BD26,"a")</f>
        <v>8</v>
      </c>
      <c r="BF26" s="2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>
        <f>COUNTIF(BG26:BZ26,"a")</f>
        <v>0</v>
      </c>
      <c r="CB26" s="2"/>
      <c r="CC26" s="9" t="s">
        <v>12</v>
      </c>
      <c r="CD26" s="9"/>
      <c r="CE26" s="9"/>
      <c r="CF26" s="9"/>
      <c r="CG26" s="9" t="s">
        <v>12</v>
      </c>
      <c r="CH26" s="2">
        <f>-COUNTIF(CC26:CG26,"a")</f>
        <v>-2</v>
      </c>
      <c r="CI26" s="2"/>
      <c r="CM26" s="3">
        <f>IF($C26="ab","ab",SUM(O26/12*5,Z26/9*3,AH26/6*3,AR26/8*4,BE26/11*5,CA26,CH26/2))</f>
        <v>15.719696969696969</v>
      </c>
    </row>
    <row r="27" spans="1:162" ht="13.5">
      <c r="A27" s="13">
        <v>21280</v>
      </c>
      <c r="B27" s="13"/>
      <c r="C27" s="9" t="s">
        <v>13</v>
      </c>
      <c r="D27" s="9" t="s">
        <v>13</v>
      </c>
      <c r="E27" s="9" t="s">
        <v>12</v>
      </c>
      <c r="F27" s="9" t="s">
        <v>13</v>
      </c>
      <c r="G27" s="9" t="s">
        <v>13</v>
      </c>
      <c r="H27" s="9" t="s">
        <v>13</v>
      </c>
      <c r="I27" s="9" t="s">
        <v>12</v>
      </c>
      <c r="J27" s="9" t="s">
        <v>12</v>
      </c>
      <c r="K27" s="9" t="s">
        <v>13</v>
      </c>
      <c r="L27" s="9" t="s">
        <v>13</v>
      </c>
      <c r="M27" s="9"/>
      <c r="N27" s="9"/>
      <c r="O27" s="2">
        <f>COUNTIF(C27:N27,"a")</f>
        <v>3</v>
      </c>
      <c r="P27" s="2"/>
      <c r="Q27" s="9" t="s">
        <v>12</v>
      </c>
      <c r="R27" s="9" t="s">
        <v>12</v>
      </c>
      <c r="S27" s="9" t="s">
        <v>13</v>
      </c>
      <c r="T27" s="9" t="s">
        <v>12</v>
      </c>
      <c r="U27" s="9" t="s">
        <v>12</v>
      </c>
      <c r="V27" s="9" t="s">
        <v>13</v>
      </c>
      <c r="W27" s="9" t="s">
        <v>12</v>
      </c>
      <c r="X27" s="9" t="s">
        <v>12</v>
      </c>
      <c r="Y27" s="9"/>
      <c r="Z27" s="2">
        <f>COUNTIF(Q27:Y27,"a")</f>
        <v>6</v>
      </c>
      <c r="AA27" s="2"/>
      <c r="AB27" s="9" t="s">
        <v>12</v>
      </c>
      <c r="AC27" s="9" t="s">
        <v>12</v>
      </c>
      <c r="AD27" s="9" t="s">
        <v>12</v>
      </c>
      <c r="AE27" s="9" t="s">
        <v>12</v>
      </c>
      <c r="AF27" s="9" t="s">
        <v>12</v>
      </c>
      <c r="AG27" s="9" t="s">
        <v>12</v>
      </c>
      <c r="AH27" s="2">
        <f>COUNTIF(AB27:AG27,"a")</f>
        <v>6</v>
      </c>
      <c r="AI27" s="2"/>
      <c r="AJ27" s="9" t="s">
        <v>12</v>
      </c>
      <c r="AK27" s="9" t="s">
        <v>12</v>
      </c>
      <c r="AL27" s="9" t="s">
        <v>12</v>
      </c>
      <c r="AM27" s="9" t="s">
        <v>12</v>
      </c>
      <c r="AN27" s="9" t="s">
        <v>12</v>
      </c>
      <c r="AO27" s="9" t="s">
        <v>12</v>
      </c>
      <c r="AP27" s="9" t="s">
        <v>12</v>
      </c>
      <c r="AQ27" s="9" t="s">
        <v>12</v>
      </c>
      <c r="AR27" s="2">
        <f>COUNTIF(AJ27:AQ27,"a")</f>
        <v>8</v>
      </c>
      <c r="AS27" s="2"/>
      <c r="AT27" s="9" t="s">
        <v>12</v>
      </c>
      <c r="AU27" s="9" t="s">
        <v>13</v>
      </c>
      <c r="AV27" s="9" t="s">
        <v>12</v>
      </c>
      <c r="AW27" s="9" t="s">
        <v>12</v>
      </c>
      <c r="AX27" s="9"/>
      <c r="AY27" s="9"/>
      <c r="AZ27" s="9"/>
      <c r="BA27" s="9" t="s">
        <v>13</v>
      </c>
      <c r="BB27" s="9"/>
      <c r="BC27" s="9"/>
      <c r="BD27" s="9"/>
      <c r="BE27" s="2">
        <f>COUNTIF(AT27:BD27,"a")</f>
        <v>3</v>
      </c>
      <c r="BF27" s="2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>
        <f>COUNTIF(BG27:BZ27,"a")</f>
        <v>0</v>
      </c>
      <c r="CB27" s="2"/>
      <c r="CC27" s="9" t="s">
        <v>12</v>
      </c>
      <c r="CD27" s="9"/>
      <c r="CE27" s="9"/>
      <c r="CF27" s="9"/>
      <c r="CG27" s="9" t="s">
        <v>12</v>
      </c>
      <c r="CH27" s="2">
        <f>-COUNTIF(CC27:CG27,"a")</f>
        <v>-2</v>
      </c>
      <c r="CI27" s="2"/>
      <c r="CM27" s="3">
        <f>IF($C27="ab","ab",SUM(O27/12*5,Z27/9*3,AH27/6*3,AR27/8*4,BE27/11*5,CA27,CH27/2))</f>
        <v>10.613636363636363</v>
      </c>
    </row>
    <row r="28" spans="1:162" ht="13.5">
      <c r="A28" s="13">
        <v>21290</v>
      </c>
      <c r="B28" s="13"/>
      <c r="C28" s="9" t="s">
        <v>13</v>
      </c>
      <c r="D28" s="9" t="s">
        <v>12</v>
      </c>
      <c r="E28" s="9" t="s">
        <v>12</v>
      </c>
      <c r="F28" s="9" t="s">
        <v>12</v>
      </c>
      <c r="G28" s="9" t="s">
        <v>12</v>
      </c>
      <c r="H28" s="9" t="s">
        <v>12</v>
      </c>
      <c r="I28" s="9" t="s">
        <v>13</v>
      </c>
      <c r="J28" s="9" t="s">
        <v>12</v>
      </c>
      <c r="K28" s="9" t="s">
        <v>13</v>
      </c>
      <c r="L28" s="9" t="s">
        <v>13</v>
      </c>
      <c r="M28" s="9" t="s">
        <v>13</v>
      </c>
      <c r="N28" s="9" t="s">
        <v>13</v>
      </c>
      <c r="O28" s="2">
        <f>COUNTIF(C28:N28,"a")</f>
        <v>6</v>
      </c>
      <c r="P28" s="2"/>
      <c r="Q28" s="9" t="s">
        <v>12</v>
      </c>
      <c r="R28" s="9" t="s">
        <v>12</v>
      </c>
      <c r="S28" s="9" t="s">
        <v>12</v>
      </c>
      <c r="T28" s="9" t="s">
        <v>12</v>
      </c>
      <c r="U28" s="9" t="s">
        <v>12</v>
      </c>
      <c r="V28" s="9" t="s">
        <v>12</v>
      </c>
      <c r="W28" s="9" t="s">
        <v>12</v>
      </c>
      <c r="X28" s="9" t="s">
        <v>12</v>
      </c>
      <c r="Y28" s="9" t="s">
        <v>12</v>
      </c>
      <c r="Z28" s="2">
        <f>COUNTIF(Q28:Y28,"a")</f>
        <v>9</v>
      </c>
      <c r="AA28" s="2"/>
      <c r="AB28" s="9" t="s">
        <v>12</v>
      </c>
      <c r="AC28" s="9" t="s">
        <v>12</v>
      </c>
      <c r="AD28" s="9" t="s">
        <v>13</v>
      </c>
      <c r="AE28" s="9" t="s">
        <v>12</v>
      </c>
      <c r="AF28" s="9" t="s">
        <v>12</v>
      </c>
      <c r="AG28" s="9" t="s">
        <v>12</v>
      </c>
      <c r="AH28" s="2">
        <f>COUNTIF(AB28:AG28,"a")</f>
        <v>5</v>
      </c>
      <c r="AI28" s="2"/>
      <c r="AJ28" s="9" t="s">
        <v>12</v>
      </c>
      <c r="AK28" s="9" t="s">
        <v>12</v>
      </c>
      <c r="AL28" s="9" t="s">
        <v>12</v>
      </c>
      <c r="AM28" s="9" t="s">
        <v>13</v>
      </c>
      <c r="AN28" s="9" t="s">
        <v>12</v>
      </c>
      <c r="AO28" s="9" t="s">
        <v>13</v>
      </c>
      <c r="AP28" s="9" t="s">
        <v>12</v>
      </c>
      <c r="AQ28" s="9" t="s">
        <v>13</v>
      </c>
      <c r="AR28" s="2">
        <f>COUNTIF(AJ28:AQ28,"a")</f>
        <v>5</v>
      </c>
      <c r="AS28" s="2"/>
      <c r="AT28" s="9" t="s">
        <v>12</v>
      </c>
      <c r="AU28" s="9" t="s">
        <v>13</v>
      </c>
      <c r="AV28" s="9" t="s">
        <v>12</v>
      </c>
      <c r="AW28" s="9" t="s">
        <v>12</v>
      </c>
      <c r="AX28" s="9" t="s">
        <v>13</v>
      </c>
      <c r="AY28" s="9" t="s">
        <v>12</v>
      </c>
      <c r="AZ28" s="9" t="s">
        <v>12</v>
      </c>
      <c r="BA28" s="9" t="s">
        <v>13</v>
      </c>
      <c r="BB28" s="9" t="s">
        <v>13</v>
      </c>
      <c r="BC28" s="9"/>
      <c r="BD28" s="9"/>
      <c r="BE28" s="2">
        <f>COUNTIF(AT28:BD28,"a")</f>
        <v>5</v>
      </c>
      <c r="BF28" s="2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>
        <f>COUNTIF(BG28:BZ28,"a")</f>
        <v>0</v>
      </c>
      <c r="CB28" s="2"/>
      <c r="CC28" s="9"/>
      <c r="CD28" s="9"/>
      <c r="CE28" s="9"/>
      <c r="CF28" s="9"/>
      <c r="CG28" s="9" t="s">
        <v>12</v>
      </c>
      <c r="CH28" s="2">
        <f>-COUNTIF(CC28:CG28,"a")</f>
        <v>-1</v>
      </c>
      <c r="CI28" s="2"/>
      <c r="CM28" s="3">
        <f>IF($C28="ab","ab",SUM(O28/12*5,Z28/9*3,AH28/6*3,AR28/8*4,BE28/11*5,CA28,CH28/2))</f>
        <v>12.272727272727273</v>
      </c>
    </row>
    <row r="29" spans="1:162" ht="12.86">
      <c r="A29" s="13">
        <v>21340</v>
      </c>
      <c r="B29" s="13"/>
      <c r="C29" s="9" t="s">
        <v>12</v>
      </c>
      <c r="D29" s="9" t="s">
        <v>12</v>
      </c>
      <c r="E29" s="9" t="s">
        <v>12</v>
      </c>
      <c r="F29" s="9" t="s">
        <v>12</v>
      </c>
      <c r="G29" s="9" t="s">
        <v>13</v>
      </c>
      <c r="H29" s="9" t="s">
        <v>13</v>
      </c>
      <c r="I29" s="9" t="s">
        <v>13</v>
      </c>
      <c r="J29" s="9" t="s">
        <v>12</v>
      </c>
      <c r="K29" s="9" t="s">
        <v>13</v>
      </c>
      <c r="L29" s="9" t="s">
        <v>12</v>
      </c>
      <c r="M29" s="9" t="s">
        <v>13</v>
      </c>
      <c r="N29" s="9" t="s">
        <v>13</v>
      </c>
      <c r="O29" s="2">
        <f>COUNTIF(C29:N29,"a")</f>
        <v>6</v>
      </c>
      <c r="P29" s="2"/>
      <c r="Q29" s="9" t="s">
        <v>12</v>
      </c>
      <c r="R29" s="9" t="s">
        <v>12</v>
      </c>
      <c r="S29" s="9" t="s">
        <v>12</v>
      </c>
      <c r="T29" s="9" t="s">
        <v>12</v>
      </c>
      <c r="U29" s="9" t="s">
        <v>13</v>
      </c>
      <c r="V29" s="9" t="s">
        <v>13</v>
      </c>
      <c r="W29" s="9" t="s">
        <v>13</v>
      </c>
      <c r="X29" s="9" t="s">
        <v>13</v>
      </c>
      <c r="Y29" s="9" t="s">
        <v>13</v>
      </c>
      <c r="Z29" s="2">
        <f>COUNTIF(Q29:Y29,"a")</f>
        <v>4</v>
      </c>
      <c r="AA29" s="2"/>
      <c r="AB29" s="9" t="s">
        <v>12</v>
      </c>
      <c r="AC29" s="9" t="s">
        <v>12</v>
      </c>
      <c r="AD29" s="9" t="s">
        <v>12</v>
      </c>
      <c r="AE29" s="9" t="s">
        <v>12</v>
      </c>
      <c r="AF29" s="9" t="s">
        <v>12</v>
      </c>
      <c r="AG29" s="9" t="s">
        <v>12</v>
      </c>
      <c r="AH29" s="2">
        <f>COUNTIF(AB29:AG29,"a")</f>
        <v>6</v>
      </c>
      <c r="AI29" s="2"/>
      <c r="AJ29" s="9" t="s">
        <v>12</v>
      </c>
      <c r="AK29" s="9" t="s">
        <v>12</v>
      </c>
      <c r="AL29" s="9" t="s">
        <v>12</v>
      </c>
      <c r="AM29" s="9" t="s">
        <v>12</v>
      </c>
      <c r="AN29" s="9" t="s">
        <v>12</v>
      </c>
      <c r="AO29" s="9" t="s">
        <v>12</v>
      </c>
      <c r="AP29" s="9" t="s">
        <v>12</v>
      </c>
      <c r="AQ29" s="9" t="s">
        <v>12</v>
      </c>
      <c r="AR29" s="2">
        <f>COUNTIF(AJ29:AQ29,"a")</f>
        <v>8</v>
      </c>
      <c r="AS29" s="2"/>
      <c r="AT29" s="9" t="s">
        <v>12</v>
      </c>
      <c r="AU29" s="9" t="s">
        <v>13</v>
      </c>
      <c r="AV29" s="9" t="s">
        <v>12</v>
      </c>
      <c r="AW29" s="9" t="s">
        <v>12</v>
      </c>
      <c r="AX29" s="9" t="s">
        <v>13</v>
      </c>
      <c r="AY29" s="9" t="s">
        <v>12</v>
      </c>
      <c r="AZ29" s="9" t="s">
        <v>12</v>
      </c>
      <c r="BA29" s="9" t="s">
        <v>12</v>
      </c>
      <c r="BB29" s="9"/>
      <c r="BC29" s="9"/>
      <c r="BD29" s="9" t="s">
        <v>12</v>
      </c>
      <c r="BE29" s="2">
        <f>COUNTIF(AT29:BD29,"a")</f>
        <v>7</v>
      </c>
      <c r="BF29" s="2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>
        <f>COUNTIF(BG29:BZ29,"a")</f>
        <v>0</v>
      </c>
      <c r="CB29" s="2"/>
      <c r="CC29" s="9"/>
      <c r="CD29" s="9"/>
      <c r="CE29" s="9"/>
      <c r="CF29" s="9"/>
      <c r="CG29" s="9" t="s">
        <v>12</v>
      </c>
      <c r="CH29" s="2">
        <f>-COUNTIF(CC29:CG29,"a")</f>
        <v>-1</v>
      </c>
      <c r="CI29" s="2"/>
      <c r="CM29" s="3">
        <f>IF($C29="ab","ab",SUM(O29/12*5,Z29/9*3,AH29/6*3,AR29/8*4,BE29/11*5,CA29,CH29/2))</f>
        <v>13.515151515151516</v>
      </c>
    </row>
    <row r="30" spans="1:162" ht="13.5">
      <c r="A30" s="13">
        <v>21360</v>
      </c>
      <c r="B30" s="13"/>
      <c r="C30" s="9" t="s">
        <v>13</v>
      </c>
      <c r="D30" s="9" t="s">
        <v>12</v>
      </c>
      <c r="E30" s="9" t="s">
        <v>12</v>
      </c>
      <c r="F30" s="9" t="s">
        <v>12</v>
      </c>
      <c r="G30" s="9" t="s">
        <v>13</v>
      </c>
      <c r="H30" s="9" t="s">
        <v>12</v>
      </c>
      <c r="I30" s="9" t="s">
        <v>12</v>
      </c>
      <c r="J30" s="9" t="s">
        <v>12</v>
      </c>
      <c r="K30" s="9" t="s">
        <v>12</v>
      </c>
      <c r="L30" s="9" t="s">
        <v>13</v>
      </c>
      <c r="M30" s="9" t="s">
        <v>13</v>
      </c>
      <c r="N30" s="9" t="s">
        <v>13</v>
      </c>
      <c r="O30" s="2">
        <f>COUNTIF(C30:N30,"a")</f>
        <v>7</v>
      </c>
      <c r="P30" s="2"/>
      <c r="Q30" s="9" t="s">
        <v>13</v>
      </c>
      <c r="R30" s="9" t="s">
        <v>13</v>
      </c>
      <c r="S30" s="9" t="s">
        <v>13</v>
      </c>
      <c r="T30" s="9" t="s">
        <v>13</v>
      </c>
      <c r="U30" s="9" t="s">
        <v>13</v>
      </c>
      <c r="V30" s="9" t="s">
        <v>13</v>
      </c>
      <c r="W30" s="9" t="s">
        <v>12</v>
      </c>
      <c r="X30" s="9" t="s">
        <v>12</v>
      </c>
      <c r="Y30" s="9" t="s">
        <v>13</v>
      </c>
      <c r="Z30" s="2">
        <f>COUNTIF(Q30:Y30,"a")</f>
        <v>2</v>
      </c>
      <c r="AA30" s="2"/>
      <c r="AB30" s="9" t="s">
        <v>12</v>
      </c>
      <c r="AC30" s="9" t="s">
        <v>12</v>
      </c>
      <c r="AD30" s="9" t="s">
        <v>12</v>
      </c>
      <c r="AE30" s="9" t="s">
        <v>12</v>
      </c>
      <c r="AF30" s="9" t="s">
        <v>12</v>
      </c>
      <c r="AG30" s="9" t="s">
        <v>12</v>
      </c>
      <c r="AH30" s="2">
        <f>COUNTIF(AB30:AG30,"a")</f>
        <v>6</v>
      </c>
      <c r="AI30" s="2"/>
      <c r="AJ30" s="9" t="s">
        <v>12</v>
      </c>
      <c r="AK30" s="9" t="s">
        <v>12</v>
      </c>
      <c r="AL30" s="9" t="s">
        <v>12</v>
      </c>
      <c r="AM30" s="9" t="s">
        <v>13</v>
      </c>
      <c r="AN30" s="9" t="s">
        <v>12</v>
      </c>
      <c r="AO30" s="9" t="s">
        <v>13</v>
      </c>
      <c r="AP30" s="9" t="s">
        <v>12</v>
      </c>
      <c r="AQ30" s="9" t="s">
        <v>13</v>
      </c>
      <c r="AR30" s="2">
        <f>COUNTIF(AJ30:AQ30,"a")</f>
        <v>5</v>
      </c>
      <c r="AS30" s="2"/>
      <c r="AT30" s="9" t="s">
        <v>12</v>
      </c>
      <c r="AU30" s="9" t="s">
        <v>13</v>
      </c>
      <c r="AV30" s="9" t="s">
        <v>12</v>
      </c>
      <c r="AW30" s="9" t="s">
        <v>12</v>
      </c>
      <c r="AX30" s="9" t="s">
        <v>13</v>
      </c>
      <c r="AY30" s="9" t="s">
        <v>12</v>
      </c>
      <c r="AZ30" s="9" t="s">
        <v>12</v>
      </c>
      <c r="BA30" s="9" t="s">
        <v>12</v>
      </c>
      <c r="BB30" s="9" t="s">
        <v>13</v>
      </c>
      <c r="BC30" s="9" t="s">
        <v>13</v>
      </c>
      <c r="BD30" s="9" t="s">
        <v>13</v>
      </c>
      <c r="BE30" s="2">
        <f>COUNTIF(AT30:BD30,"a")</f>
        <v>6</v>
      </c>
      <c r="BF30" s="2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>
        <f>COUNTIF(BG30:BZ30,"a")</f>
        <v>0</v>
      </c>
      <c r="CB30" s="2"/>
      <c r="CC30" s="9" t="s">
        <v>12</v>
      </c>
      <c r="CD30" s="9"/>
      <c r="CE30" s="9" t="s">
        <v>12</v>
      </c>
      <c r="CF30" s="9"/>
      <c r="CG30" s="9" t="s">
        <v>12</v>
      </c>
      <c r="CH30" s="2">
        <f>-COUNTIF(CC30:CG30,"a")</f>
        <v>-3</v>
      </c>
      <c r="CI30" s="2"/>
      <c r="CM30" s="3">
        <f>IF($C30="ab","ab",SUM(O30/12*5,Z30/9*3,AH30/6*3,AR30/8*4,BE30/11*5,CA30,CH30/2))</f>
        <v>10.310606060606061</v>
      </c>
    </row>
    <row r="31" spans="1:162" ht="13.5">
      <c r="A31" s="13">
        <v>21370</v>
      </c>
      <c r="B31" s="13"/>
      <c r="C31" s="9" t="s">
        <v>12</v>
      </c>
      <c r="D31" s="9" t="s">
        <v>12</v>
      </c>
      <c r="E31" s="9" t="s">
        <v>12</v>
      </c>
      <c r="F31" s="9" t="s">
        <v>12</v>
      </c>
      <c r="G31" s="9" t="s">
        <v>12</v>
      </c>
      <c r="H31" s="9" t="s">
        <v>12</v>
      </c>
      <c r="I31" s="9" t="s">
        <v>12</v>
      </c>
      <c r="J31" s="9" t="s">
        <v>12</v>
      </c>
      <c r="K31" s="9" t="s">
        <v>12</v>
      </c>
      <c r="L31" s="9" t="s">
        <v>12</v>
      </c>
      <c r="M31" s="9" t="s">
        <v>13</v>
      </c>
      <c r="N31" s="9" t="s">
        <v>13</v>
      </c>
      <c r="O31" s="2">
        <f>COUNTIF(C31:N31,"a")</f>
        <v>10</v>
      </c>
      <c r="P31" s="2"/>
      <c r="Q31" s="9" t="s">
        <v>12</v>
      </c>
      <c r="R31" s="9" t="s">
        <v>12</v>
      </c>
      <c r="S31" s="9" t="s">
        <v>13</v>
      </c>
      <c r="T31" s="9" t="s">
        <v>13</v>
      </c>
      <c r="U31" s="9" t="s">
        <v>12</v>
      </c>
      <c r="V31" s="9" t="s">
        <v>13</v>
      </c>
      <c r="W31" s="9" t="s">
        <v>13</v>
      </c>
      <c r="X31" s="9" t="s">
        <v>13</v>
      </c>
      <c r="Y31" s="9" t="s">
        <v>13</v>
      </c>
      <c r="Z31" s="2">
        <f>COUNTIF(Q31:Y31,"a")</f>
        <v>3</v>
      </c>
      <c r="AA31" s="2"/>
      <c r="AB31" s="9" t="s">
        <v>12</v>
      </c>
      <c r="AC31" s="9" t="s">
        <v>12</v>
      </c>
      <c r="AD31" s="9" t="s">
        <v>12</v>
      </c>
      <c r="AE31" s="9" t="s">
        <v>12</v>
      </c>
      <c r="AF31" s="9" t="s">
        <v>12</v>
      </c>
      <c r="AG31" s="9" t="s">
        <v>12</v>
      </c>
      <c r="AH31" s="2">
        <f>COUNTIF(AB31:AG31,"a")</f>
        <v>6</v>
      </c>
      <c r="AI31" s="2"/>
      <c r="AJ31" s="9" t="s">
        <v>12</v>
      </c>
      <c r="AK31" s="9" t="s">
        <v>12</v>
      </c>
      <c r="AL31" s="9" t="s">
        <v>12</v>
      </c>
      <c r="AM31" s="9" t="s">
        <v>12</v>
      </c>
      <c r="AN31" s="9" t="s">
        <v>12</v>
      </c>
      <c r="AO31" s="9" t="s">
        <v>12</v>
      </c>
      <c r="AP31" s="9" t="s">
        <v>12</v>
      </c>
      <c r="AQ31" s="9" t="s">
        <v>12</v>
      </c>
      <c r="AR31" s="2">
        <f>COUNTIF(AJ31:AQ31,"a")</f>
        <v>8</v>
      </c>
      <c r="AS31" s="2"/>
      <c r="AT31" s="9" t="s">
        <v>12</v>
      </c>
      <c r="AU31" s="9" t="s">
        <v>13</v>
      </c>
      <c r="AV31" s="9" t="s">
        <v>12</v>
      </c>
      <c r="AW31" s="9" t="s">
        <v>12</v>
      </c>
      <c r="AX31" s="9" t="s">
        <v>13</v>
      </c>
      <c r="AY31" s="9" t="s">
        <v>12</v>
      </c>
      <c r="AZ31" s="9" t="s">
        <v>12</v>
      </c>
      <c r="BA31" s="9" t="s">
        <v>12</v>
      </c>
      <c r="BB31" s="9" t="s">
        <v>13</v>
      </c>
      <c r="BC31" s="9" t="s">
        <v>13</v>
      </c>
      <c r="BD31" s="9" t="s">
        <v>13</v>
      </c>
      <c r="BE31" s="2">
        <f>COUNTIF(AT31:BD31,"a")</f>
        <v>6</v>
      </c>
      <c r="BF31" s="2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>
        <f>COUNTIF(BG31:BZ31,"a")</f>
        <v>0</v>
      </c>
      <c r="CB31" s="2"/>
      <c r="CC31" s="9"/>
      <c r="CD31" s="9"/>
      <c r="CE31" s="9"/>
      <c r="CF31" s="9"/>
      <c r="CG31" s="9" t="s">
        <v>12</v>
      </c>
      <c r="CH31" s="2">
        <f>-COUNTIF(CC31:CG31,"a")</f>
        <v>-1</v>
      </c>
      <c r="CI31" s="2"/>
      <c r="CM31" s="3">
        <f>IF($C31="ab","ab",SUM(O31/12*5,Z31/9*3,AH31/6*3,AR31/8*4,BE31/11*5,CA31,CH31/2))</f>
        <v>14.393939393939394</v>
      </c>
    </row>
    <row r="32" spans="1:162" ht="13.5">
      <c r="A32" s="13">
        <v>21380</v>
      </c>
      <c r="B32" s="13"/>
      <c r="C32" s="9" t="s">
        <v>12</v>
      </c>
      <c r="D32" s="9" t="s">
        <v>12</v>
      </c>
      <c r="E32" s="9" t="s">
        <v>12</v>
      </c>
      <c r="F32" s="9" t="s">
        <v>12</v>
      </c>
      <c r="G32" s="9" t="s">
        <v>12</v>
      </c>
      <c r="H32" s="9" t="s">
        <v>12</v>
      </c>
      <c r="I32" s="9" t="s">
        <v>12</v>
      </c>
      <c r="J32" s="9" t="s">
        <v>12</v>
      </c>
      <c r="K32" s="9" t="s">
        <v>12</v>
      </c>
      <c r="L32" s="9" t="s">
        <v>12</v>
      </c>
      <c r="M32" s="9" t="s">
        <v>12</v>
      </c>
      <c r="N32" s="9" t="s">
        <v>12</v>
      </c>
      <c r="O32" s="2">
        <f>COUNTIF(C32:N32,"a")</f>
        <v>12</v>
      </c>
      <c r="P32" s="2"/>
      <c r="Q32" s="9" t="s">
        <v>12</v>
      </c>
      <c r="R32" s="9" t="s">
        <v>12</v>
      </c>
      <c r="S32" s="9" t="s">
        <v>12</v>
      </c>
      <c r="T32" s="9" t="s">
        <v>12</v>
      </c>
      <c r="U32" s="9" t="s">
        <v>13</v>
      </c>
      <c r="V32" s="9" t="s">
        <v>13</v>
      </c>
      <c r="W32" s="9" t="s">
        <v>12</v>
      </c>
      <c r="X32" s="9" t="s">
        <v>12</v>
      </c>
      <c r="Y32" s="9" t="s">
        <v>12</v>
      </c>
      <c r="Z32" s="2">
        <f>COUNTIF(Q32:Y32,"a")</f>
        <v>7</v>
      </c>
      <c r="AA32" s="2"/>
      <c r="AB32" s="9" t="s">
        <v>12</v>
      </c>
      <c r="AC32" s="9" t="s">
        <v>12</v>
      </c>
      <c r="AD32" s="9" t="s">
        <v>12</v>
      </c>
      <c r="AE32" s="9" t="s">
        <v>12</v>
      </c>
      <c r="AF32" s="9" t="s">
        <v>12</v>
      </c>
      <c r="AG32" s="9" t="s">
        <v>12</v>
      </c>
      <c r="AH32" s="2">
        <f>COUNTIF(AB32:AG32,"a")</f>
        <v>6</v>
      </c>
      <c r="AI32" s="2"/>
      <c r="AJ32" s="9" t="s">
        <v>12</v>
      </c>
      <c r="AK32" s="9" t="s">
        <v>12</v>
      </c>
      <c r="AL32" s="9" t="s">
        <v>12</v>
      </c>
      <c r="AM32" s="9" t="s">
        <v>13</v>
      </c>
      <c r="AN32" s="9" t="s">
        <v>12</v>
      </c>
      <c r="AO32" s="9" t="s">
        <v>12</v>
      </c>
      <c r="AP32" s="9" t="s">
        <v>13</v>
      </c>
      <c r="AQ32" s="9" t="s">
        <v>13</v>
      </c>
      <c r="AR32" s="2">
        <f>COUNTIF(AJ32:AQ32,"a")</f>
        <v>5</v>
      </c>
      <c r="AS32" s="2"/>
      <c r="AT32" s="9" t="s">
        <v>12</v>
      </c>
      <c r="AU32" s="9" t="s">
        <v>13</v>
      </c>
      <c r="AV32" s="9" t="s">
        <v>12</v>
      </c>
      <c r="AW32" s="9" t="s">
        <v>12</v>
      </c>
      <c r="AX32" s="9" t="s">
        <v>13</v>
      </c>
      <c r="AY32" s="9" t="s">
        <v>12</v>
      </c>
      <c r="AZ32" s="9" t="s">
        <v>12</v>
      </c>
      <c r="BA32" s="9" t="s">
        <v>13</v>
      </c>
      <c r="BB32" s="9" t="s">
        <v>13</v>
      </c>
      <c r="BC32" s="9" t="s">
        <v>13</v>
      </c>
      <c r="BD32" s="9" t="s">
        <v>12</v>
      </c>
      <c r="BE32" s="2">
        <f>COUNTIF(AT32:BD32,"a")</f>
        <v>6</v>
      </c>
      <c r="BF32" s="2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>
        <f>COUNTIF(BG32:BZ32,"a")</f>
        <v>0</v>
      </c>
      <c r="CB32" s="2"/>
      <c r="CC32" s="9" t="s">
        <v>12</v>
      </c>
      <c r="CD32" s="9"/>
      <c r="CE32" s="9"/>
      <c r="CF32" s="9"/>
      <c r="CG32" s="9" t="s">
        <v>12</v>
      </c>
      <c r="CH32" s="2">
        <f>-COUNTIF(CC32:CG32,"a")</f>
        <v>-2</v>
      </c>
      <c r="CI32" s="2"/>
      <c r="CM32" s="3">
        <f>IF($C32="ab","ab",SUM(O32/12*5,Z32/9*3,AH32/6*3,AR32/8*4,BE32/11*5,CA32,CH32/2))</f>
        <v>14.560606060606061</v>
      </c>
    </row>
    <row r="33" spans="1:162" ht="13.5">
      <c r="A33" s="13">
        <v>21420</v>
      </c>
      <c r="B33" s="13"/>
      <c r="C33" s="9" t="s">
        <v>13</v>
      </c>
      <c r="D33" s="9" t="s">
        <v>13</v>
      </c>
      <c r="E33" s="9" t="s">
        <v>12</v>
      </c>
      <c r="F33" s="9" t="s">
        <v>13</v>
      </c>
      <c r="G33" s="9" t="s">
        <v>13</v>
      </c>
      <c r="H33" s="9" t="s">
        <v>13</v>
      </c>
      <c r="I33" s="9" t="s">
        <v>12</v>
      </c>
      <c r="J33" s="9" t="s">
        <v>12</v>
      </c>
      <c r="K33" s="9" t="s">
        <v>13</v>
      </c>
      <c r="L33" s="9" t="s">
        <v>13</v>
      </c>
      <c r="M33" s="9" t="s">
        <v>13</v>
      </c>
      <c r="N33" s="9" t="s">
        <v>13</v>
      </c>
      <c r="O33" s="2">
        <f>COUNTIF(C33:N33,"a")</f>
        <v>3</v>
      </c>
      <c r="P33" s="2"/>
      <c r="Q33" s="9" t="s">
        <v>12</v>
      </c>
      <c r="R33" s="9" t="s">
        <v>12</v>
      </c>
      <c r="S33" s="9" t="s">
        <v>13</v>
      </c>
      <c r="T33" s="9" t="s">
        <v>13</v>
      </c>
      <c r="U33" s="9" t="s">
        <v>13</v>
      </c>
      <c r="V33" s="9" t="s">
        <v>13</v>
      </c>
      <c r="W33" s="9" t="s">
        <v>12</v>
      </c>
      <c r="X33" s="9" t="s">
        <v>12</v>
      </c>
      <c r="Y33" s="9" t="s">
        <v>13</v>
      </c>
      <c r="Z33" s="2">
        <f>COUNTIF(Q33:Y33,"a")</f>
        <v>4</v>
      </c>
      <c r="AA33" s="2"/>
      <c r="AB33" s="9" t="s">
        <v>13</v>
      </c>
      <c r="AC33" s="9" t="s">
        <v>13</v>
      </c>
      <c r="AD33" s="9" t="s">
        <v>12</v>
      </c>
      <c r="AE33" s="9" t="s">
        <v>13</v>
      </c>
      <c r="AF33" s="9" t="s">
        <v>12</v>
      </c>
      <c r="AG33" s="9" t="s">
        <v>12</v>
      </c>
      <c r="AH33" s="2">
        <f>COUNTIF(AB33:AG33,"a")</f>
        <v>3</v>
      </c>
      <c r="AI33" s="2"/>
      <c r="AJ33" s="9" t="s">
        <v>12</v>
      </c>
      <c r="AK33" s="9" t="s">
        <v>12</v>
      </c>
      <c r="AL33" s="9" t="s">
        <v>12</v>
      </c>
      <c r="AM33" s="9" t="s">
        <v>13</v>
      </c>
      <c r="AN33" s="9" t="s">
        <v>12</v>
      </c>
      <c r="AO33" s="9" t="s">
        <v>13</v>
      </c>
      <c r="AP33" s="9" t="s">
        <v>13</v>
      </c>
      <c r="AQ33" s="9" t="s">
        <v>13</v>
      </c>
      <c r="AR33" s="2">
        <f>COUNTIF(AJ33:AQ33,"a")</f>
        <v>4</v>
      </c>
      <c r="AS33" s="2"/>
      <c r="AT33" s="9" t="s">
        <v>12</v>
      </c>
      <c r="AU33" s="9" t="s">
        <v>13</v>
      </c>
      <c r="AV33" s="9" t="s">
        <v>13</v>
      </c>
      <c r="AW33" s="9" t="s">
        <v>13</v>
      </c>
      <c r="AX33" s="9" t="s">
        <v>13</v>
      </c>
      <c r="AY33" s="9" t="s">
        <v>12</v>
      </c>
      <c r="AZ33" s="9" t="s">
        <v>12</v>
      </c>
      <c r="BA33" s="9" t="s">
        <v>12</v>
      </c>
      <c r="BB33" s="9" t="s">
        <v>13</v>
      </c>
      <c r="BC33" s="9"/>
      <c r="BD33" s="9"/>
      <c r="BE33" s="2">
        <f>COUNTIF(AT33:BD33,"a")</f>
        <v>4</v>
      </c>
      <c r="BF33" s="2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>
        <f>COUNTIF(BG33:BZ33,"a")</f>
        <v>0</v>
      </c>
      <c r="CB33" s="2"/>
      <c r="CC33" s="9" t="s">
        <v>12</v>
      </c>
      <c r="CD33" s="9" t="s">
        <v>12</v>
      </c>
      <c r="CE33" s="9"/>
      <c r="CF33" s="9"/>
      <c r="CG33" s="9" t="s">
        <v>12</v>
      </c>
      <c r="CH33" s="2">
        <f>-COUNTIF(CC33:CG33,"a")</f>
        <v>-3</v>
      </c>
      <c r="CI33" s="2"/>
      <c r="CM33" s="3">
        <f>IF($C33="ab","ab",SUM(O33/12*5,Z33/9*3,AH33/6*3,AR33/8*4,BE33/11*5,CA33,CH33/2))</f>
        <v>6.4015151515151514</v>
      </c>
    </row>
    <row r="34" spans="1:162" ht="13.5">
      <c r="A34" s="13">
        <v>21440</v>
      </c>
      <c r="B34" s="13"/>
      <c r="C34" s="9" t="s">
        <v>12</v>
      </c>
      <c r="D34" s="9" t="s">
        <v>12</v>
      </c>
      <c r="E34" s="9" t="s">
        <v>12</v>
      </c>
      <c r="F34" s="9" t="s">
        <v>13</v>
      </c>
      <c r="G34" s="9" t="s">
        <v>12</v>
      </c>
      <c r="H34" s="9" t="s">
        <v>12</v>
      </c>
      <c r="I34" s="9" t="s">
        <v>12</v>
      </c>
      <c r="J34" s="9" t="s">
        <v>12</v>
      </c>
      <c r="K34" s="9" t="s">
        <v>13</v>
      </c>
      <c r="L34" s="9" t="s">
        <v>13</v>
      </c>
      <c r="M34" s="9" t="s">
        <v>13</v>
      </c>
      <c r="N34" s="9" t="s">
        <v>13</v>
      </c>
      <c r="O34" s="2">
        <f>COUNTIF(C34:N34,"a")</f>
        <v>7</v>
      </c>
      <c r="P34" s="2"/>
      <c r="Q34" s="9" t="s">
        <v>13</v>
      </c>
      <c r="R34" s="9" t="s">
        <v>12</v>
      </c>
      <c r="S34" s="9" t="s">
        <v>12</v>
      </c>
      <c r="T34" s="9" t="s">
        <v>13</v>
      </c>
      <c r="U34" s="9" t="s">
        <v>12</v>
      </c>
      <c r="V34" s="9" t="s">
        <v>12</v>
      </c>
      <c r="W34" s="9" t="s">
        <v>13</v>
      </c>
      <c r="X34" s="9" t="s">
        <v>12</v>
      </c>
      <c r="Y34" s="9" t="s">
        <v>12</v>
      </c>
      <c r="Z34" s="2">
        <f>COUNTIF(Q34:Y34,"a")</f>
        <v>6</v>
      </c>
      <c r="AA34" s="2"/>
      <c r="AB34" s="9" t="s">
        <v>12</v>
      </c>
      <c r="AC34" s="9" t="s">
        <v>12</v>
      </c>
      <c r="AD34" s="9" t="s">
        <v>12</v>
      </c>
      <c r="AE34" s="9" t="s">
        <v>13</v>
      </c>
      <c r="AF34" s="9" t="s">
        <v>12</v>
      </c>
      <c r="AG34" s="9" t="s">
        <v>12</v>
      </c>
      <c r="AH34" s="2">
        <f>COUNTIF(AB34:AG34,"a")</f>
        <v>5</v>
      </c>
      <c r="AI34" s="2"/>
      <c r="AJ34" s="9" t="s">
        <v>12</v>
      </c>
      <c r="AK34" s="9" t="s">
        <v>12</v>
      </c>
      <c r="AL34" s="9" t="s">
        <v>12</v>
      </c>
      <c r="AM34" s="9" t="s">
        <v>12</v>
      </c>
      <c r="AN34" s="9" t="s">
        <v>12</v>
      </c>
      <c r="AO34" s="9" t="s">
        <v>12</v>
      </c>
      <c r="AP34" s="9" t="s">
        <v>12</v>
      </c>
      <c r="AQ34" s="9" t="s">
        <v>12</v>
      </c>
      <c r="AR34" s="2">
        <f>COUNTIF(AJ34:AQ34,"a")</f>
        <v>8</v>
      </c>
      <c r="AS34" s="2"/>
      <c r="AT34" s="9" t="s">
        <v>12</v>
      </c>
      <c r="AU34" s="9" t="s">
        <v>13</v>
      </c>
      <c r="AV34" s="9" t="s">
        <v>12</v>
      </c>
      <c r="AW34" s="9" t="s">
        <v>12</v>
      </c>
      <c r="AX34" s="9" t="s">
        <v>13</v>
      </c>
      <c r="AY34" s="9" t="s">
        <v>13</v>
      </c>
      <c r="AZ34" s="9" t="s">
        <v>13</v>
      </c>
      <c r="BA34" s="9" t="s">
        <v>13</v>
      </c>
      <c r="BB34" s="9" t="s">
        <v>13</v>
      </c>
      <c r="BC34" s="9" t="s">
        <v>13</v>
      </c>
      <c r="BD34" s="9" t="s">
        <v>13</v>
      </c>
      <c r="BE34" s="2">
        <f>COUNTIF(AT34:BD34,"a")</f>
        <v>3</v>
      </c>
      <c r="BF34" s="2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>
        <f>COUNTIF(BG34:BZ34,"a")</f>
        <v>0</v>
      </c>
      <c r="CB34" s="2"/>
      <c r="CC34" s="9" t="s">
        <v>12</v>
      </c>
      <c r="CD34" s="9"/>
      <c r="CE34" s="9"/>
      <c r="CF34" s="9"/>
      <c r="CG34" s="9" t="s">
        <v>12</v>
      </c>
      <c r="CH34" s="2">
        <f>-COUNTIF(CC34:CG34,"a")</f>
        <v>-2</v>
      </c>
      <c r="CI34" s="2"/>
      <c r="CM34" s="3">
        <f>IF($C34="ab","ab",SUM(O34/12*5,Z34/9*3,AH34/6*3,AR34/8*4,BE34/11*5,CA34,CH34/2))</f>
        <v>11.780303030303031</v>
      </c>
    </row>
    <row r="35" spans="1:162" ht="13.5">
      <c r="A35" s="13">
        <v>21510</v>
      </c>
      <c r="B35" s="13"/>
      <c r="C35" s="9" t="s">
        <v>12</v>
      </c>
      <c r="D35" s="9" t="s">
        <v>12</v>
      </c>
      <c r="E35" s="9" t="s">
        <v>12</v>
      </c>
      <c r="F35" s="9" t="s">
        <v>13</v>
      </c>
      <c r="G35" s="9" t="s">
        <v>13</v>
      </c>
      <c r="H35" s="9" t="s">
        <v>12</v>
      </c>
      <c r="I35" s="9" t="s">
        <v>12</v>
      </c>
      <c r="J35" s="9" t="s">
        <v>12</v>
      </c>
      <c r="K35" s="9" t="s">
        <v>12</v>
      </c>
      <c r="L35" s="9" t="s">
        <v>12</v>
      </c>
      <c r="M35" s="9" t="s">
        <v>12</v>
      </c>
      <c r="N35" s="9" t="s">
        <v>12</v>
      </c>
      <c r="O35" s="2">
        <f>COUNTIF(C35:N35,"a")</f>
        <v>10</v>
      </c>
      <c r="P35" s="2"/>
      <c r="Q35" s="9" t="s">
        <v>13</v>
      </c>
      <c r="R35" s="9" t="s">
        <v>12</v>
      </c>
      <c r="S35" s="9" t="s">
        <v>13</v>
      </c>
      <c r="T35" s="9" t="s">
        <v>13</v>
      </c>
      <c r="U35" s="9" t="s">
        <v>12</v>
      </c>
      <c r="V35" s="9" t="s">
        <v>13</v>
      </c>
      <c r="W35" s="9" t="s">
        <v>13</v>
      </c>
      <c r="X35" s="9" t="s">
        <v>12</v>
      </c>
      <c r="Y35" s="9" t="s">
        <v>13</v>
      </c>
      <c r="Z35" s="2">
        <f>COUNTIF(Q35:Y35,"a")</f>
        <v>3</v>
      </c>
      <c r="AA35" s="2"/>
      <c r="AB35" s="9" t="s">
        <v>12</v>
      </c>
      <c r="AC35" s="9" t="s">
        <v>12</v>
      </c>
      <c r="AD35" s="9" t="s">
        <v>12</v>
      </c>
      <c r="AE35" s="9" t="s">
        <v>13</v>
      </c>
      <c r="AF35" s="9" t="s">
        <v>12</v>
      </c>
      <c r="AG35" s="9" t="s">
        <v>12</v>
      </c>
      <c r="AH35" s="2">
        <f>COUNTIF(AB35:AG35,"a")</f>
        <v>5</v>
      </c>
      <c r="AI35" s="2"/>
      <c r="AJ35" s="9" t="s">
        <v>12</v>
      </c>
      <c r="AK35" s="9" t="s">
        <v>12</v>
      </c>
      <c r="AL35" s="9" t="s">
        <v>12</v>
      </c>
      <c r="AM35" s="9" t="s">
        <v>13</v>
      </c>
      <c r="AN35" s="9" t="s">
        <v>12</v>
      </c>
      <c r="AO35" s="9" t="s">
        <v>13</v>
      </c>
      <c r="AP35" s="9"/>
      <c r="AQ35" s="9"/>
      <c r="AR35" s="2">
        <f>COUNTIF(AJ35:AQ35,"a")</f>
        <v>4</v>
      </c>
      <c r="AS35" s="2"/>
      <c r="AT35" s="9" t="inlineStr">
        <is>
          <t>é</t>
        </is>
      </c>
      <c r="AU35" s="9" t="s">
        <v>13</v>
      </c>
      <c r="AV35" s="9" t="s">
        <v>12</v>
      </c>
      <c r="AW35" s="9" t="s">
        <v>12</v>
      </c>
      <c r="AX35" s="9" t="s">
        <v>13</v>
      </c>
      <c r="AY35" s="9" t="s">
        <v>13</v>
      </c>
      <c r="AZ35" s="9" t="s">
        <v>13</v>
      </c>
      <c r="BA35" s="9" t="s">
        <v>13</v>
      </c>
      <c r="BB35" s="9" t="s">
        <v>13</v>
      </c>
      <c r="BC35" s="9" t="s">
        <v>13</v>
      </c>
      <c r="BD35" s="9" t="s">
        <v>12</v>
      </c>
      <c r="BE35" s="2">
        <f>COUNTIF(AT35:BD35,"a")</f>
        <v>3</v>
      </c>
      <c r="BF35" s="2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>
        <f>COUNTIF(BG35:BZ35,"a")</f>
        <v>0</v>
      </c>
      <c r="CB35" s="2"/>
      <c r="CC35" s="9" t="s">
        <v>12</v>
      </c>
      <c r="CD35" s="9"/>
      <c r="CE35" s="9"/>
      <c r="CF35" s="9"/>
      <c r="CG35" s="9" t="s">
        <v>12</v>
      </c>
      <c r="CH35" s="2">
        <f>-COUNTIF(CC35:CG35,"a")</f>
        <v>-2</v>
      </c>
      <c r="CI35" s="2"/>
      <c r="CM35" s="3">
        <f>IF($C35="ab","ab",SUM(O35/12*5,Z35/9*3,AH35/6*3,AR35/8*4,BE35/11*5,CA35,CH35/2))</f>
        <v>10.030303030303031</v>
      </c>
    </row>
    <row r="36" spans="1:162" ht="13.5">
      <c r="A36" s="13">
        <v>21550</v>
      </c>
      <c r="B36" s="13"/>
      <c r="C36" s="9" t="s">
        <v>12</v>
      </c>
      <c r="D36" s="9" t="s">
        <v>12</v>
      </c>
      <c r="E36" s="9" t="s">
        <v>12</v>
      </c>
      <c r="F36" s="9" t="s">
        <v>12</v>
      </c>
      <c r="G36" s="9" t="s">
        <v>12</v>
      </c>
      <c r="H36" s="9" t="s">
        <v>12</v>
      </c>
      <c r="I36" s="9" t="s">
        <v>12</v>
      </c>
      <c r="J36" s="9" t="s">
        <v>12</v>
      </c>
      <c r="K36" s="9" t="s">
        <v>12</v>
      </c>
      <c r="L36" s="9" t="s">
        <v>12</v>
      </c>
      <c r="M36" s="9" t="s">
        <v>13</v>
      </c>
      <c r="N36" s="9" t="s">
        <v>13</v>
      </c>
      <c r="O36" s="2">
        <f>COUNTIF(C36:N36,"a")</f>
        <v>10</v>
      </c>
      <c r="P36" s="2"/>
      <c r="Q36" s="9" t="s">
        <v>12</v>
      </c>
      <c r="R36" s="9" t="s">
        <v>12</v>
      </c>
      <c r="S36" s="9" t="s">
        <v>13</v>
      </c>
      <c r="T36" s="14" t="s">
        <v>12</v>
      </c>
      <c r="U36" s="9" t="s">
        <v>12</v>
      </c>
      <c r="V36" s="9" t="s">
        <v>12</v>
      </c>
      <c r="W36" s="9" t="s">
        <v>12</v>
      </c>
      <c r="X36" s="9" t="s">
        <v>12</v>
      </c>
      <c r="Y36" s="9" t="s">
        <v>13</v>
      </c>
      <c r="Z36" s="2">
        <f>COUNTIF(Q36:Y36,"a")</f>
        <v>7</v>
      </c>
      <c r="AA36" s="2"/>
      <c r="AB36" s="9" t="s">
        <v>12</v>
      </c>
      <c r="AC36" s="9" t="s">
        <v>12</v>
      </c>
      <c r="AD36" s="9" t="s">
        <v>12</v>
      </c>
      <c r="AE36" s="9" t="s">
        <v>13</v>
      </c>
      <c r="AF36" s="9" t="s">
        <v>12</v>
      </c>
      <c r="AG36" s="9" t="s">
        <v>12</v>
      </c>
      <c r="AH36" s="2">
        <f>COUNTIF(AB36:AG36,"a")</f>
        <v>5</v>
      </c>
      <c r="AI36" s="2"/>
      <c r="AJ36" s="9" t="s">
        <v>12</v>
      </c>
      <c r="AK36" s="9" t="s">
        <v>12</v>
      </c>
      <c r="AL36" s="9" t="s">
        <v>12</v>
      </c>
      <c r="AM36" s="9" t="s">
        <v>12</v>
      </c>
      <c r="AN36" s="9" t="s">
        <v>12</v>
      </c>
      <c r="AO36" s="9" t="s">
        <v>12</v>
      </c>
      <c r="AP36" s="9" t="s">
        <v>12</v>
      </c>
      <c r="AQ36" s="9" t="s">
        <v>12</v>
      </c>
      <c r="AR36" s="2">
        <f>COUNTIF(AJ36:AQ36,"a")</f>
        <v>8</v>
      </c>
      <c r="AS36" s="2"/>
      <c r="AT36" s="9" t="s">
        <v>12</v>
      </c>
      <c r="AU36" s="9" t="s">
        <v>13</v>
      </c>
      <c r="AV36" s="9" t="s">
        <v>12</v>
      </c>
      <c r="AW36" s="9" t="s">
        <v>12</v>
      </c>
      <c r="AX36" s="9" t="s">
        <v>13</v>
      </c>
      <c r="AY36" s="9" t="s">
        <v>12</v>
      </c>
      <c r="AZ36" s="9" t="s">
        <v>12</v>
      </c>
      <c r="BA36" s="9" t="s">
        <v>12</v>
      </c>
      <c r="BB36" s="9" t="s">
        <v>13</v>
      </c>
      <c r="BC36" s="9" t="s">
        <v>13</v>
      </c>
      <c r="BD36" s="9" t="s">
        <v>13</v>
      </c>
      <c r="BE36" s="2">
        <f>COUNTIF(AT36:BD36,"a")</f>
        <v>6</v>
      </c>
      <c r="BF36" s="2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>
        <f>COUNTIF(BG36:BZ36,"a")</f>
        <v>0</v>
      </c>
      <c r="CB36" s="2"/>
      <c r="CC36" s="9" t="s">
        <v>12</v>
      </c>
      <c r="CD36" s="9"/>
      <c r="CE36" s="9"/>
      <c r="CF36" s="9"/>
      <c r="CG36" s="9"/>
      <c r="CH36" s="2">
        <f>-COUNTIF(CC36:CG36,"a")</f>
        <v>-1</v>
      </c>
      <c r="CI36" s="2"/>
      <c r="CM36" s="3">
        <f>IF($C36="ab","ab",SUM(O36/12*5,Z36/9*3,AH36/6*3,AR36/8*4,BE36/11*5,CA36,CH36/2))</f>
        <v>15.227272727272727</v>
      </c>
    </row>
    <row r="37" spans="1:162" ht="13.5">
      <c r="A37" s="13">
        <v>21660</v>
      </c>
      <c r="B37" s="13"/>
      <c r="C37" s="9" t="s">
        <v>12</v>
      </c>
      <c r="D37" s="9" t="s">
        <v>12</v>
      </c>
      <c r="E37" s="9" t="s">
        <v>12</v>
      </c>
      <c r="F37" s="9" t="s">
        <v>13</v>
      </c>
      <c r="G37" s="9" t="s">
        <v>13</v>
      </c>
      <c r="H37" s="9" t="s">
        <v>13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  <c r="N37" s="9" t="s">
        <v>12</v>
      </c>
      <c r="O37" s="2">
        <f>COUNTIF(C37:N37,"a")</f>
        <v>9</v>
      </c>
      <c r="P37" s="2"/>
      <c r="Q37" s="9" t="s">
        <v>12</v>
      </c>
      <c r="R37" s="9" t="s">
        <v>12</v>
      </c>
      <c r="S37" s="9" t="s">
        <v>12</v>
      </c>
      <c r="T37" s="9" t="s">
        <v>12</v>
      </c>
      <c r="U37" s="9" t="s">
        <v>12</v>
      </c>
      <c r="V37" s="9" t="s">
        <v>12</v>
      </c>
      <c r="W37" s="9" t="s">
        <v>13</v>
      </c>
      <c r="X37" s="9" t="s">
        <v>13</v>
      </c>
      <c r="Y37" s="9" t="s">
        <v>13</v>
      </c>
      <c r="Z37" s="2">
        <f>COUNTIF(Q37:Y37,"a")</f>
        <v>6</v>
      </c>
      <c r="AA37" s="2"/>
      <c r="AB37" s="9" t="s">
        <v>12</v>
      </c>
      <c r="AC37" s="9" t="s">
        <v>12</v>
      </c>
      <c r="AD37" s="9" t="s">
        <v>12</v>
      </c>
      <c r="AE37" s="9" t="s">
        <v>12</v>
      </c>
      <c r="AF37" s="9" t="s">
        <v>12</v>
      </c>
      <c r="AG37" s="9" t="s">
        <v>12</v>
      </c>
      <c r="AH37" s="2">
        <f>COUNTIF(AB37:AG37,"a")</f>
        <v>6</v>
      </c>
      <c r="AI37" s="2"/>
      <c r="AJ37" s="9" t="s">
        <v>12</v>
      </c>
      <c r="AK37" s="9" t="s">
        <v>12</v>
      </c>
      <c r="AL37" s="9" t="s">
        <v>12</v>
      </c>
      <c r="AM37" s="9" t="s">
        <v>12</v>
      </c>
      <c r="AN37" s="9" t="s">
        <v>12</v>
      </c>
      <c r="AO37" s="9" t="s">
        <v>12</v>
      </c>
      <c r="AP37" s="9" t="s">
        <v>12</v>
      </c>
      <c r="AQ37" s="9" t="s">
        <v>12</v>
      </c>
      <c r="AR37" s="2">
        <f>COUNTIF(AJ37:AQ37,"a")</f>
        <v>8</v>
      </c>
      <c r="AS37" s="2"/>
      <c r="AT37" s="9" t="s">
        <v>12</v>
      </c>
      <c r="AU37" s="9" t="s">
        <v>12</v>
      </c>
      <c r="AV37" s="9" t="s">
        <v>12</v>
      </c>
      <c r="AW37" s="9" t="s">
        <v>12</v>
      </c>
      <c r="AX37" s="9" t="s">
        <v>13</v>
      </c>
      <c r="AY37" s="9" t="s">
        <v>12</v>
      </c>
      <c r="AZ37" s="9" t="s">
        <v>12</v>
      </c>
      <c r="BA37" s="9" t="s">
        <v>13</v>
      </c>
      <c r="BB37" s="9"/>
      <c r="BC37" s="9"/>
      <c r="BD37" s="9"/>
      <c r="BE37" s="2">
        <f>COUNTIF(AT37:BD37,"a")</f>
        <v>6</v>
      </c>
      <c r="BF37" s="2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>
        <f>COUNTIF(BG37:BZ37,"a")</f>
        <v>0</v>
      </c>
      <c r="CB37" s="2"/>
      <c r="CC37" s="9"/>
      <c r="CD37" s="9"/>
      <c r="CE37" s="9"/>
      <c r="CF37" s="9"/>
      <c r="CG37" s="9" t="s">
        <v>12</v>
      </c>
      <c r="CH37" s="2">
        <f>-COUNTIF(CC37:CG37,"a")</f>
        <v>-1</v>
      </c>
      <c r="CI37" s="2"/>
      <c r="CM37" s="3">
        <f>IF($C37="ab","ab",SUM(O37/12*5,Z37/9*3,AH37/6*3,AR37/8*4,BE37/11*5,CA37,CH37/2))</f>
        <v>14.977272727272727</v>
      </c>
    </row>
    <row r="38" spans="1:162" ht="13.5">
      <c r="A38" s="13">
        <v>21680</v>
      </c>
      <c r="B38" s="13"/>
      <c r="C38" s="9" t="s">
        <v>13</v>
      </c>
      <c r="D38" s="9" t="s">
        <v>13</v>
      </c>
      <c r="E38" s="9" t="s">
        <v>13</v>
      </c>
      <c r="F38" s="9" t="s">
        <v>12</v>
      </c>
      <c r="G38" s="9" t="s">
        <v>13</v>
      </c>
      <c r="H38" s="9" t="s">
        <v>13</v>
      </c>
      <c r="I38" s="9" t="s">
        <v>13</v>
      </c>
      <c r="J38" s="9" t="s">
        <v>12</v>
      </c>
      <c r="K38" s="9" t="s">
        <v>13</v>
      </c>
      <c r="L38" s="9" t="s">
        <v>12</v>
      </c>
      <c r="M38" s="9" t="s">
        <v>13</v>
      </c>
      <c r="N38" s="9" t="s">
        <v>12</v>
      </c>
      <c r="O38" s="2">
        <f>COUNTIF(C38:N38,"a")</f>
        <v>4</v>
      </c>
      <c r="P38" s="2"/>
      <c r="Q38" s="9" t="s">
        <v>13</v>
      </c>
      <c r="R38" s="9" t="s">
        <v>12</v>
      </c>
      <c r="S38" s="9" t="s">
        <v>13</v>
      </c>
      <c r="T38" s="9"/>
      <c r="U38" s="9"/>
      <c r="V38" s="9"/>
      <c r="W38" s="9"/>
      <c r="X38" s="9"/>
      <c r="Y38" s="9"/>
      <c r="Z38" s="2">
        <f>COUNTIF(Q38:Y38,"a")</f>
        <v>1</v>
      </c>
      <c r="AA38" s="2"/>
      <c r="AB38" s="9" t="s">
        <v>12</v>
      </c>
      <c r="AC38" s="9" t="s">
        <v>12</v>
      </c>
      <c r="AD38" s="9" t="s">
        <v>12</v>
      </c>
      <c r="AE38" s="9" t="s">
        <v>12</v>
      </c>
      <c r="AF38" s="9" t="s">
        <v>12</v>
      </c>
      <c r="AG38" s="9" t="s">
        <v>12</v>
      </c>
      <c r="AH38" s="2">
        <f>COUNTIF(AB38:AG38,"a")</f>
        <v>6</v>
      </c>
      <c r="AI38" s="2"/>
      <c r="AJ38" s="9" t="s">
        <v>12</v>
      </c>
      <c r="AK38" s="9" t="s">
        <v>12</v>
      </c>
      <c r="AL38" s="9" t="s">
        <v>12</v>
      </c>
      <c r="AM38" s="9" t="s">
        <v>12</v>
      </c>
      <c r="AN38" s="9" t="s">
        <v>12</v>
      </c>
      <c r="AO38" s="9" t="s">
        <v>12</v>
      </c>
      <c r="AP38" s="9" t="s">
        <v>12</v>
      </c>
      <c r="AQ38" s="9" t="s">
        <v>12</v>
      </c>
      <c r="AR38" s="2">
        <f>COUNTIF(AJ38:AQ38,"a")</f>
        <v>8</v>
      </c>
      <c r="AS38" s="2"/>
      <c r="AT38" s="9" t="s">
        <v>12</v>
      </c>
      <c r="AU38" s="9" t="s">
        <v>13</v>
      </c>
      <c r="AV38" s="9" t="s">
        <v>12</v>
      </c>
      <c r="AW38" s="9" t="s">
        <v>12</v>
      </c>
      <c r="AX38" s="9" t="s">
        <v>13</v>
      </c>
      <c r="AY38" s="9" t="s">
        <v>13</v>
      </c>
      <c r="AZ38" s="9" t="s">
        <v>13</v>
      </c>
      <c r="BA38" s="9" t="s">
        <v>13</v>
      </c>
      <c r="BB38" s="9"/>
      <c r="BC38" s="9"/>
      <c r="BD38" s="9" t="s">
        <v>13</v>
      </c>
      <c r="BE38" s="2">
        <f>COUNTIF(AT38:BD38,"a")</f>
        <v>3</v>
      </c>
      <c r="BF38" s="2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>
        <f>COUNTIF(BG38:BZ38,"a")</f>
        <v>0</v>
      </c>
      <c r="CB38" s="2"/>
      <c r="CC38" s="9" t="s">
        <v>12</v>
      </c>
      <c r="CD38" s="9"/>
      <c r="CE38" s="9"/>
      <c r="CF38" s="9"/>
      <c r="CG38" s="9" t="s">
        <v>12</v>
      </c>
      <c r="CH38" s="2">
        <f>-COUNTIF(CC38:CG38,"a")</f>
        <v>-2</v>
      </c>
      <c r="CI38" s="2"/>
      <c r="CM38" s="3">
        <f>IF($C38="ab","ab",SUM(O38/12*5,Z38/9*3,AH38/6*3,AR38/8*4,BE38/11*5,CA38,CH38/2))</f>
        <v>9.3636363636363633</v>
      </c>
    </row>
    <row r="39" spans="1:162" ht="13.5">
      <c r="A39" s="13">
        <v>21720</v>
      </c>
      <c r="B39" s="13"/>
      <c r="C39" s="9" t="s">
        <v>12</v>
      </c>
      <c r="D39" s="9" t="s">
        <v>12</v>
      </c>
      <c r="E39" s="9" t="s">
        <v>12</v>
      </c>
      <c r="F39" s="9" t="s">
        <v>12</v>
      </c>
      <c r="G39" s="9" t="s">
        <v>12</v>
      </c>
      <c r="H39" s="9" t="s">
        <v>12</v>
      </c>
      <c r="I39" s="9" t="s">
        <v>12</v>
      </c>
      <c r="J39" s="9" t="s">
        <v>12</v>
      </c>
      <c r="K39" s="9" t="s">
        <v>12</v>
      </c>
      <c r="L39" s="9" t="s">
        <v>12</v>
      </c>
      <c r="M39" s="9" t="s">
        <v>12</v>
      </c>
      <c r="N39" s="9" t="s">
        <v>12</v>
      </c>
      <c r="O39" s="2">
        <f>COUNTIF(C39:N39,"a")</f>
        <v>12</v>
      </c>
      <c r="P39" s="2"/>
      <c r="Q39" s="9" t="s">
        <v>12</v>
      </c>
      <c r="R39" s="9" t="s">
        <v>12</v>
      </c>
      <c r="S39" s="9" t="s">
        <v>13</v>
      </c>
      <c r="T39" s="9" t="s">
        <v>12</v>
      </c>
      <c r="U39" s="9" t="s">
        <v>13</v>
      </c>
      <c r="V39" s="9" t="s">
        <v>13</v>
      </c>
      <c r="W39" s="9" t="s">
        <v>12</v>
      </c>
      <c r="X39" s="9" t="s">
        <v>12</v>
      </c>
      <c r="Y39" s="9" t="s">
        <v>13</v>
      </c>
      <c r="Z39" s="2">
        <f>COUNTIF(Q39:Y39,"a")</f>
        <v>5</v>
      </c>
      <c r="AA39" s="2"/>
      <c r="AB39" s="9" t="s">
        <v>12</v>
      </c>
      <c r="AC39" s="9" t="s">
        <v>12</v>
      </c>
      <c r="AD39" s="9" t="s">
        <v>12</v>
      </c>
      <c r="AE39" s="9" t="s">
        <v>13</v>
      </c>
      <c r="AF39" s="9" t="s">
        <v>12</v>
      </c>
      <c r="AG39" s="9" t="s">
        <v>12</v>
      </c>
      <c r="AH39" s="2">
        <f>COUNTIF(AB39:AG39,"a")</f>
        <v>5</v>
      </c>
      <c r="AI39" s="2"/>
      <c r="AJ39" s="9" t="s">
        <v>12</v>
      </c>
      <c r="AK39" s="9" t="s">
        <v>12</v>
      </c>
      <c r="AL39" s="9" t="s">
        <v>12</v>
      </c>
      <c r="AM39" s="9" t="s">
        <v>13</v>
      </c>
      <c r="AN39" s="9" t="s">
        <v>12</v>
      </c>
      <c r="AO39" s="9" t="s">
        <v>13</v>
      </c>
      <c r="AP39" s="9" t="s">
        <v>12</v>
      </c>
      <c r="AQ39" s="9" t="s">
        <v>13</v>
      </c>
      <c r="AR39" s="2">
        <f>COUNTIF(AJ39:AQ39,"a")</f>
        <v>5</v>
      </c>
      <c r="AS39" s="2"/>
      <c r="AT39" s="9" t="s">
        <v>12</v>
      </c>
      <c r="AU39" s="9" t="s">
        <v>13</v>
      </c>
      <c r="AV39" s="9" t="s">
        <v>12</v>
      </c>
      <c r="AW39" s="9" t="s">
        <v>12</v>
      </c>
      <c r="AX39" s="9" t="s">
        <v>13</v>
      </c>
      <c r="AY39" s="9" t="s">
        <v>12</v>
      </c>
      <c r="AZ39" s="9" t="s">
        <v>12</v>
      </c>
      <c r="BA39" s="9" t="s">
        <v>13</v>
      </c>
      <c r="BB39" s="9" t="s">
        <v>13</v>
      </c>
      <c r="BC39" s="9" t="s">
        <v>13</v>
      </c>
      <c r="BD39" s="9" t="s">
        <v>12</v>
      </c>
      <c r="BE39" s="2">
        <f>COUNTIF(AT39:BD39,"a")</f>
        <v>6</v>
      </c>
      <c r="BF39" s="2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>
        <f>COUNTIF(BG39:BZ39,"a")</f>
        <v>0</v>
      </c>
      <c r="CB39" s="2"/>
      <c r="CC39" s="9" t="s">
        <v>12</v>
      </c>
      <c r="CD39" s="9"/>
      <c r="CE39" s="9"/>
      <c r="CF39" s="9"/>
      <c r="CG39" s="9" t="s">
        <v>12</v>
      </c>
      <c r="CH39" s="2">
        <f>-COUNTIF(CC39:CG39,"a")</f>
        <v>-2</v>
      </c>
      <c r="CI39" s="2"/>
      <c r="CM39" s="3">
        <f>IF($C39="ab","ab",SUM(O39/12*5,Z39/9*3,AH39/6*3,AR39/8*4,BE39/11*5,CA39,CH39/2))</f>
        <v>13.393939393939394</v>
      </c>
    </row>
    <row r="40" spans="1:162" ht="13.5">
      <c r="A40" s="13">
        <v>21730</v>
      </c>
      <c r="B40" s="13"/>
      <c r="C40" s="9" t="s">
        <v>13</v>
      </c>
      <c r="D40" s="9" t="s">
        <v>12</v>
      </c>
      <c r="E40" s="9" t="s">
        <v>12</v>
      </c>
      <c r="F40" s="9" t="s">
        <v>12</v>
      </c>
      <c r="G40" s="9" t="s">
        <v>13</v>
      </c>
      <c r="H40" s="9" t="s">
        <v>13</v>
      </c>
      <c r="I40" s="9" t="s">
        <v>13</v>
      </c>
      <c r="J40" s="9" t="s">
        <v>12</v>
      </c>
      <c r="K40" s="9" t="s">
        <v>13</v>
      </c>
      <c r="L40" s="9" t="s">
        <v>12</v>
      </c>
      <c r="M40" s="9" t="s">
        <v>13</v>
      </c>
      <c r="N40" s="9" t="s">
        <v>13</v>
      </c>
      <c r="O40" s="2">
        <f>COUNTIF(C40:N40,"a")</f>
        <v>5</v>
      </c>
      <c r="P40" s="2"/>
      <c r="Q40" s="9" t="s">
        <v>12</v>
      </c>
      <c r="R40" s="9" t="s">
        <v>12</v>
      </c>
      <c r="S40" s="9" t="s">
        <v>13</v>
      </c>
      <c r="T40" s="9" t="s">
        <v>13</v>
      </c>
      <c r="U40" s="9" t="s">
        <v>13</v>
      </c>
      <c r="V40" s="9" t="s">
        <v>13</v>
      </c>
      <c r="W40" s="9" t="s">
        <v>12</v>
      </c>
      <c r="X40" s="9" t="s">
        <v>12</v>
      </c>
      <c r="Y40" s="9" t="s">
        <v>13</v>
      </c>
      <c r="Z40" s="2">
        <f>COUNTIF(Q40:Y40,"a")</f>
        <v>4</v>
      </c>
      <c r="AA40" s="2"/>
      <c r="AB40" s="9" t="s">
        <v>12</v>
      </c>
      <c r="AC40" s="9" t="s">
        <v>12</v>
      </c>
      <c r="AD40" s="9" t="s">
        <v>12</v>
      </c>
      <c r="AE40" s="9" t="s">
        <v>12</v>
      </c>
      <c r="AF40" s="9" t="s">
        <v>13</v>
      </c>
      <c r="AG40" s="9" t="s">
        <v>13</v>
      </c>
      <c r="AH40" s="2">
        <f>COUNTIF(AB40:AG40,"a")</f>
        <v>4</v>
      </c>
      <c r="AI40" s="2"/>
      <c r="AJ40" s="9" t="s">
        <v>12</v>
      </c>
      <c r="AK40" s="9" t="s">
        <v>12</v>
      </c>
      <c r="AL40" s="9" t="s">
        <v>13</v>
      </c>
      <c r="AM40" s="9" t="s">
        <v>13</v>
      </c>
      <c r="AN40" s="9" t="s">
        <v>13</v>
      </c>
      <c r="AO40" s="9" t="s">
        <v>13</v>
      </c>
      <c r="AP40" s="9" t="s">
        <v>13</v>
      </c>
      <c r="AQ40" s="9" t="s">
        <v>13</v>
      </c>
      <c r="AR40" s="2">
        <f>COUNTIF(AJ40:AQ40,"a")</f>
        <v>2</v>
      </c>
      <c r="AS40" s="2"/>
      <c r="AT40" s="9" t="s">
        <v>13</v>
      </c>
      <c r="AU40" s="9" t="s">
        <v>13</v>
      </c>
      <c r="AV40" s="9" t="s">
        <v>13</v>
      </c>
      <c r="AW40" s="9" t="s">
        <v>13</v>
      </c>
      <c r="AX40" s="9" t="s">
        <v>13</v>
      </c>
      <c r="AY40" s="9" t="s">
        <v>13</v>
      </c>
      <c r="AZ40" s="9" t="s">
        <v>13</v>
      </c>
      <c r="BA40" s="9" t="s">
        <v>13</v>
      </c>
      <c r="BB40" s="9" t="s">
        <v>13</v>
      </c>
      <c r="BC40" s="9" t="s">
        <v>13</v>
      </c>
      <c r="BD40" s="9" t="s">
        <v>13</v>
      </c>
      <c r="BE40" s="2">
        <f>COUNTIF(AT40:BD40,"a")</f>
        <v>0</v>
      </c>
      <c r="BF40" s="2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>
        <f>COUNTIF(BG40:BZ40,"a")</f>
        <v>0</v>
      </c>
      <c r="CB40" s="2"/>
      <c r="CC40" s="9" t="s">
        <v>12</v>
      </c>
      <c r="CD40" s="9"/>
      <c r="CE40" s="9"/>
      <c r="CF40" s="9"/>
      <c r="CG40" s="9" t="s">
        <v>12</v>
      </c>
      <c r="CH40" s="2">
        <f>-COUNTIF(CC40:CG40,"a")</f>
        <v>-2</v>
      </c>
      <c r="CI40" s="2"/>
      <c r="CM40" s="3">
        <f>IF($C40="ab","ab",SUM(O40/12*5,Z40/9*3,AH40/6*3,AR40/8*4,BE40/11*5,CA40,CH40/2))</f>
        <v>5.416666666666667</v>
      </c>
    </row>
    <row r="41" spans="1:162" ht="13.5">
      <c r="A41" s="13">
        <v>21780</v>
      </c>
      <c r="B41" s="13"/>
      <c r="C41" s="9" t="s">
        <v>13</v>
      </c>
      <c r="D41" s="9" t="s">
        <v>13</v>
      </c>
      <c r="E41" s="9" t="s">
        <v>12</v>
      </c>
      <c r="F41" s="9" t="s">
        <v>12</v>
      </c>
      <c r="G41" s="9" t="s">
        <v>12</v>
      </c>
      <c r="H41" s="9" t="s">
        <v>12</v>
      </c>
      <c r="I41" s="9" t="s">
        <v>12</v>
      </c>
      <c r="J41" s="9" t="s">
        <v>12</v>
      </c>
      <c r="K41" s="9" t="s">
        <v>12</v>
      </c>
      <c r="L41" s="9" t="s">
        <v>12</v>
      </c>
      <c r="M41" s="9" t="s">
        <v>13</v>
      </c>
      <c r="N41" s="9" t="s">
        <v>13</v>
      </c>
      <c r="O41" s="2">
        <f>COUNTIF(C41:N41,"a")</f>
        <v>8</v>
      </c>
      <c r="P41" s="2"/>
      <c r="Q41" s="9" t="s">
        <v>13</v>
      </c>
      <c r="R41" s="9" t="s">
        <v>13</v>
      </c>
      <c r="S41" s="9" t="s">
        <v>13</v>
      </c>
      <c r="T41" s="9" t="s">
        <v>12</v>
      </c>
      <c r="U41" s="9" t="s">
        <v>12</v>
      </c>
      <c r="V41" s="9" t="s">
        <v>12</v>
      </c>
      <c r="W41" s="9" t="s">
        <v>13</v>
      </c>
      <c r="X41" s="9" t="s">
        <v>13</v>
      </c>
      <c r="Y41" s="9" t="s">
        <v>13</v>
      </c>
      <c r="Z41" s="2">
        <f>COUNTIF(Q41:Y41,"a")</f>
        <v>3</v>
      </c>
      <c r="AA41" s="2"/>
      <c r="AB41" s="9" t="s">
        <v>12</v>
      </c>
      <c r="AC41" s="9" t="s">
        <v>12</v>
      </c>
      <c r="AD41" s="9" t="s">
        <v>13</v>
      </c>
      <c r="AE41" s="9" t="s">
        <v>12</v>
      </c>
      <c r="AF41" s="9" t="s">
        <v>12</v>
      </c>
      <c r="AG41" s="9" t="s">
        <v>12</v>
      </c>
      <c r="AH41" s="2">
        <f>COUNTIF(AB41:AG41,"a")</f>
        <v>5</v>
      </c>
      <c r="AI41" s="2"/>
      <c r="AJ41" s="9" t="s">
        <v>12</v>
      </c>
      <c r="AK41" s="9" t="s">
        <v>12</v>
      </c>
      <c r="AL41" s="9" t="s">
        <v>12</v>
      </c>
      <c r="AM41" s="9" t="s">
        <v>13</v>
      </c>
      <c r="AN41" s="9" t="s">
        <v>12</v>
      </c>
      <c r="AO41" s="9" t="s">
        <v>13</v>
      </c>
      <c r="AP41" s="9" t="s">
        <v>12</v>
      </c>
      <c r="AQ41" s="9" t="s">
        <v>13</v>
      </c>
      <c r="AR41" s="2">
        <f>COUNTIF(AJ41:AQ41,"a")</f>
        <v>5</v>
      </c>
      <c r="AS41" s="2"/>
      <c r="AT41" s="9" t="s">
        <v>12</v>
      </c>
      <c r="AU41" s="9" t="s">
        <v>12</v>
      </c>
      <c r="AV41" s="9" t="s">
        <v>12</v>
      </c>
      <c r="AW41" s="9" t="s">
        <v>12</v>
      </c>
      <c r="AX41" s="9" t="s">
        <v>13</v>
      </c>
      <c r="AY41" s="9" t="s">
        <v>12</v>
      </c>
      <c r="AZ41" s="9" t="s">
        <v>12</v>
      </c>
      <c r="BA41" s="9" t="s">
        <v>13</v>
      </c>
      <c r="BB41" s="9" t="s">
        <v>12</v>
      </c>
      <c r="BC41" s="9" t="s">
        <v>13</v>
      </c>
      <c r="BD41" s="9" t="s">
        <v>13</v>
      </c>
      <c r="BE41" s="2">
        <f>COUNTIF(AT41:BD41,"a")</f>
        <v>7</v>
      </c>
      <c r="BF41" s="2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>
        <f>COUNTIF(BG41:BZ41,"a")</f>
        <v>0</v>
      </c>
      <c r="CB41" s="2"/>
      <c r="CC41" s="9" t="s">
        <v>12</v>
      </c>
      <c r="CD41" s="9"/>
      <c r="CE41" s="9"/>
      <c r="CF41" s="9"/>
      <c r="CG41" s="9" t="s">
        <v>12</v>
      </c>
      <c r="CH41" s="2">
        <f>-COUNTIF(CC41:CG41,"a")</f>
        <v>-2</v>
      </c>
      <c r="CI41" s="2"/>
      <c r="CM41" s="3">
        <f>IF($C41="ab","ab",SUM(O41/12*5,Z41/9*3,AH41/6*3,AR41/8*4,BE41/11*5,CA41,CH41/2))</f>
        <v>11.515151515151516</v>
      </c>
    </row>
    <row r="42" spans="1:162" ht="13.5">
      <c r="A42" s="13">
        <v>21820</v>
      </c>
      <c r="B42" s="13"/>
      <c r="C42" s="9" t="s">
        <v>13</v>
      </c>
      <c r="D42" s="9" t="s">
        <v>13</v>
      </c>
      <c r="E42" s="9" t="s">
        <v>13</v>
      </c>
      <c r="F42" s="9" t="s">
        <v>12</v>
      </c>
      <c r="G42" s="9" t="s">
        <v>13</v>
      </c>
      <c r="H42" s="9" t="s">
        <v>12</v>
      </c>
      <c r="I42" s="9" t="s">
        <v>13</v>
      </c>
      <c r="J42" s="9" t="s">
        <v>12</v>
      </c>
      <c r="K42" s="9" t="s">
        <v>13</v>
      </c>
      <c r="L42" s="9" t="s">
        <v>12</v>
      </c>
      <c r="M42" s="9"/>
      <c r="N42" s="9"/>
      <c r="O42" s="2">
        <f>COUNTIF(C42:N42,"a")</f>
        <v>4</v>
      </c>
      <c r="P42" s="2"/>
      <c r="Q42" s="9" t="s">
        <v>13</v>
      </c>
      <c r="R42" s="9" t="s">
        <v>13</v>
      </c>
      <c r="S42" s="9" t="s">
        <v>13</v>
      </c>
      <c r="T42" s="9" t="s">
        <v>13</v>
      </c>
      <c r="U42" s="9" t="s">
        <v>13</v>
      </c>
      <c r="V42" s="9" t="s">
        <v>13</v>
      </c>
      <c r="W42" s="9"/>
      <c r="X42" s="9"/>
      <c r="Y42" s="9"/>
      <c r="Z42" s="2">
        <f>COUNTIF(Q42:Y42,"a")</f>
        <v>0</v>
      </c>
      <c r="AA42" s="2"/>
      <c r="AB42" s="9" t="s">
        <v>12</v>
      </c>
      <c r="AC42" s="9" t="s">
        <v>12</v>
      </c>
      <c r="AD42" s="9" t="s">
        <v>12</v>
      </c>
      <c r="AE42" s="9" t="s">
        <v>12</v>
      </c>
      <c r="AF42" s="9" t="s">
        <v>12</v>
      </c>
      <c r="AG42" s="9" t="s">
        <v>12</v>
      </c>
      <c r="AH42" s="2">
        <f>COUNTIF(AB42:AG42,"a")</f>
        <v>6</v>
      </c>
      <c r="AI42" s="2"/>
      <c r="AJ42" s="9" t="s">
        <v>12</v>
      </c>
      <c r="AK42" s="9" t="s">
        <v>12</v>
      </c>
      <c r="AL42" s="9" t="s">
        <v>13</v>
      </c>
      <c r="AM42" s="9" t="s">
        <v>13</v>
      </c>
      <c r="AN42" s="9" t="s">
        <v>13</v>
      </c>
      <c r="AO42" s="9"/>
      <c r="AP42" s="9"/>
      <c r="AQ42" s="9"/>
      <c r="AR42" s="2">
        <f>COUNTIF(AJ42:AQ42,"a")</f>
        <v>2</v>
      </c>
      <c r="AS42" s="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2">
        <f>COUNTIF(AT42:BD42,"a")</f>
        <v>0</v>
      </c>
      <c r="BF42" s="2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>
        <f>COUNTIF(BG42:BZ42,"a")</f>
        <v>0</v>
      </c>
      <c r="CB42" s="2"/>
      <c r="CC42" s="9" t="s">
        <v>12</v>
      </c>
      <c r="CD42" s="9"/>
      <c r="CE42" s="9"/>
      <c r="CF42" s="9"/>
      <c r="CG42" s="9" t="s">
        <v>12</v>
      </c>
      <c r="CH42" s="2">
        <f>-COUNTIF(CC42:CG42,"a")</f>
        <v>-2</v>
      </c>
      <c r="CI42" s="2"/>
      <c r="CM42" s="3">
        <f>IF($C42="ab","ab",SUM(O42/12*5,Z42/9*3,AH42/6*3,AR42/8*4,BE42/11*5,CA42,CH42/2))</f>
        <v>4.6666666666666661</v>
      </c>
    </row>
    <row r="43" spans="1:162" ht="13.5">
      <c r="A43" s="13">
        <v>21900</v>
      </c>
      <c r="B43" s="13"/>
      <c r="C43" s="9" t="s">
        <v>13</v>
      </c>
      <c r="D43" s="9" t="s">
        <v>13</v>
      </c>
      <c r="E43" s="9" t="s">
        <v>12</v>
      </c>
      <c r="F43" s="9" t="s">
        <v>13</v>
      </c>
      <c r="G43" s="9" t="s">
        <v>12</v>
      </c>
      <c r="H43" s="9" t="s">
        <v>12</v>
      </c>
      <c r="I43" s="9" t="s">
        <v>13</v>
      </c>
      <c r="J43" s="9" t="s">
        <v>12</v>
      </c>
      <c r="K43" s="9" t="s">
        <v>13</v>
      </c>
      <c r="L43" s="9" t="s">
        <v>13</v>
      </c>
      <c r="M43" s="9"/>
      <c r="N43" s="9"/>
      <c r="O43" s="2">
        <f>COUNTIF(C43:N43,"a")</f>
        <v>4</v>
      </c>
      <c r="P43" s="2"/>
      <c r="Q43" s="9" t="s">
        <v>13</v>
      </c>
      <c r="R43" s="9" t="s">
        <v>13</v>
      </c>
      <c r="S43" s="9" t="s">
        <v>13</v>
      </c>
      <c r="T43" s="9" t="s">
        <v>13</v>
      </c>
      <c r="U43" s="9" t="s">
        <v>13</v>
      </c>
      <c r="V43" s="9" t="s">
        <v>13</v>
      </c>
      <c r="W43" s="9" t="s">
        <v>13</v>
      </c>
      <c r="X43" s="9" t="s">
        <v>12</v>
      </c>
      <c r="Y43" s="9" t="s">
        <v>13</v>
      </c>
      <c r="Z43" s="2">
        <f>COUNTIF(Q43:Y43,"a")</f>
        <v>1</v>
      </c>
      <c r="AA43" s="2"/>
      <c r="AB43" s="9" t="s">
        <v>12</v>
      </c>
      <c r="AC43" s="9" t="s">
        <v>12</v>
      </c>
      <c r="AD43" s="9" t="s">
        <v>12</v>
      </c>
      <c r="AE43" s="9" t="s">
        <v>13</v>
      </c>
      <c r="AF43" s="9" t="s">
        <v>13</v>
      </c>
      <c r="AG43" s="9" t="s">
        <v>13</v>
      </c>
      <c r="AH43" s="2">
        <f>COUNTIF(AB43:AG43,"a")</f>
        <v>3</v>
      </c>
      <c r="AI43" s="2"/>
      <c r="AJ43" s="9" t="s">
        <v>12</v>
      </c>
      <c r="AK43" s="9" t="s">
        <v>12</v>
      </c>
      <c r="AL43" s="9" t="s">
        <v>12</v>
      </c>
      <c r="AM43" s="9" t="s">
        <v>13</v>
      </c>
      <c r="AN43" s="9" t="s">
        <v>12</v>
      </c>
      <c r="AO43" s="9" t="s">
        <v>13</v>
      </c>
      <c r="AP43" s="9" t="s">
        <v>12</v>
      </c>
      <c r="AQ43" s="9" t="s">
        <v>13</v>
      </c>
      <c r="AR43" s="2">
        <f>COUNTIF(AJ43:AQ43,"a")</f>
        <v>5</v>
      </c>
      <c r="AS43" s="2"/>
      <c r="AT43" s="9" t="s">
        <v>12</v>
      </c>
      <c r="AU43" s="9" t="s">
        <v>13</v>
      </c>
      <c r="AV43" s="9" t="s">
        <v>12</v>
      </c>
      <c r="AW43" s="9" t="s">
        <v>12</v>
      </c>
      <c r="AX43" s="9" t="s">
        <v>13</v>
      </c>
      <c r="AY43" s="9" t="s">
        <v>12</v>
      </c>
      <c r="AZ43" s="9" t="s">
        <v>12</v>
      </c>
      <c r="BA43" s="9" t="s">
        <v>13</v>
      </c>
      <c r="BB43" s="9" t="s">
        <v>13</v>
      </c>
      <c r="BC43" s="9" t="s">
        <v>13</v>
      </c>
      <c r="BD43" s="9" t="s">
        <v>13</v>
      </c>
      <c r="BE43" s="2">
        <f>COUNTIF(AT43:BD43,"a")</f>
        <v>5</v>
      </c>
      <c r="BF43" s="2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>
        <f>COUNTIF(BG43:BZ43,"a")</f>
        <v>0</v>
      </c>
      <c r="CB43" s="2"/>
      <c r="CC43" s="9" t="s">
        <v>12</v>
      </c>
      <c r="CD43" s="9"/>
      <c r="CE43" s="9"/>
      <c r="CF43" s="9"/>
      <c r="CG43" s="9" t="s">
        <v>12</v>
      </c>
      <c r="CH43" s="2">
        <f>-COUNTIF(CC43:CG43,"a")</f>
        <v>-2</v>
      </c>
      <c r="CI43" s="2"/>
      <c r="CM43" s="3">
        <f>IF($C43="ab","ab",SUM(O43/12*5,Z43/9*3,AH43/6*3,AR43/8*4,BE43/11*5,CA43,CH43/2))</f>
        <v>7.2727272727272725</v>
      </c>
    </row>
    <row r="44" spans="1:162" ht="13.5">
      <c r="A44" s="13">
        <v>21940</v>
      </c>
      <c r="B44" s="13"/>
      <c r="C44" s="9" t="s">
        <v>12</v>
      </c>
      <c r="D44" s="9" t="s">
        <v>13</v>
      </c>
      <c r="E44" s="9" t="s">
        <v>12</v>
      </c>
      <c r="F44" s="9" t="s">
        <v>12</v>
      </c>
      <c r="G44" s="9" t="s">
        <v>12</v>
      </c>
      <c r="H44" s="9" t="s">
        <v>13</v>
      </c>
      <c r="I44" s="9" t="s">
        <v>12</v>
      </c>
      <c r="J44" s="9" t="s">
        <v>12</v>
      </c>
      <c r="K44" s="9" t="s">
        <v>12</v>
      </c>
      <c r="L44" s="9" t="s">
        <v>12</v>
      </c>
      <c r="M44" s="9" t="s">
        <v>12</v>
      </c>
      <c r="N44" s="9" t="s">
        <v>12</v>
      </c>
      <c r="O44" s="2">
        <f>COUNTIF(C44:N44,"a")</f>
        <v>10</v>
      </c>
      <c r="P44" s="2"/>
      <c r="Q44" s="9" t="s">
        <v>12</v>
      </c>
      <c r="R44" s="9" t="s">
        <v>12</v>
      </c>
      <c r="S44" s="9" t="s">
        <v>13</v>
      </c>
      <c r="T44" s="9" t="s">
        <v>12</v>
      </c>
      <c r="U44" s="9" t="s">
        <v>12</v>
      </c>
      <c r="V44" s="9" t="s">
        <v>12</v>
      </c>
      <c r="W44" s="9" t="s">
        <v>12</v>
      </c>
      <c r="X44" s="9" t="s">
        <v>12</v>
      </c>
      <c r="Y44" s="9" t="s">
        <v>12</v>
      </c>
      <c r="Z44" s="2">
        <f>COUNTIF(Q44:Y44,"a")</f>
        <v>8</v>
      </c>
      <c r="AA44" s="2"/>
      <c r="AB44" s="9" t="s">
        <v>12</v>
      </c>
      <c r="AC44" s="9" t="s">
        <v>12</v>
      </c>
      <c r="AD44" s="9" t="s">
        <v>12</v>
      </c>
      <c r="AE44" s="9" t="s">
        <v>12</v>
      </c>
      <c r="AF44" s="9" t="s">
        <v>12</v>
      </c>
      <c r="AG44" s="9" t="s">
        <v>12</v>
      </c>
      <c r="AH44" s="2">
        <f>COUNTIF(AB44:AG44,"a")</f>
        <v>6</v>
      </c>
      <c r="AI44" s="2"/>
      <c r="AJ44" s="9" t="s">
        <v>12</v>
      </c>
      <c r="AK44" s="9" t="s">
        <v>12</v>
      </c>
      <c r="AL44" s="9" t="s">
        <v>12</v>
      </c>
      <c r="AM44" s="9" t="s">
        <v>13</v>
      </c>
      <c r="AN44" s="9" t="s">
        <v>12</v>
      </c>
      <c r="AO44" s="9" t="s">
        <v>13</v>
      </c>
      <c r="AP44" s="9" t="s">
        <v>12</v>
      </c>
      <c r="AQ44" s="9" t="s">
        <v>13</v>
      </c>
      <c r="AR44" s="2">
        <f>COUNTIF(AJ44:AQ44,"a")</f>
        <v>5</v>
      </c>
      <c r="AS44" s="2"/>
      <c r="AT44" s="9" t="s">
        <v>12</v>
      </c>
      <c r="AU44" s="9" t="s">
        <v>12</v>
      </c>
      <c r="AV44" s="9" t="s">
        <v>12</v>
      </c>
      <c r="AW44" s="9" t="s">
        <v>12</v>
      </c>
      <c r="AX44" s="9"/>
      <c r="AY44" s="9"/>
      <c r="AZ44" s="9"/>
      <c r="BA44" s="9" t="s">
        <v>13</v>
      </c>
      <c r="BB44" s="9"/>
      <c r="BC44" s="9"/>
      <c r="BD44" s="9"/>
      <c r="BE44" s="2">
        <f>COUNTIF(AT44:BD44,"a")</f>
        <v>4</v>
      </c>
      <c r="BF44" s="2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>
        <f>COUNTIF(BG44:BZ44,"a")</f>
        <v>0</v>
      </c>
      <c r="CB44" s="2"/>
      <c r="CC44" s="9" t="s">
        <v>12</v>
      </c>
      <c r="CD44" s="9"/>
      <c r="CE44" s="9" t="s">
        <v>12</v>
      </c>
      <c r="CF44" s="9"/>
      <c r="CG44" s="9" t="s">
        <v>12</v>
      </c>
      <c r="CH44" s="2">
        <f>-COUNTIF(CC44:CG44,"a")</f>
        <v>-3</v>
      </c>
      <c r="CI44" s="2"/>
      <c r="CM44" s="3">
        <f>IF($C44="ab","ab",SUM(O44/12*5,Z44/9*3,AH44/6*3,AR44/8*4,BE44/11*5,CA44,CH44/2))</f>
        <v>12.651515151515152</v>
      </c>
    </row>
    <row r="45" spans="1:162" ht="13.24">
      <c r="A45" s="13"/>
      <c r="B45" s="13"/>
      <c r="O45" s="2"/>
      <c r="P45" s="2"/>
      <c r="Z45" s="2"/>
      <c r="AA45" s="2"/>
      <c r="AF45" s="1"/>
      <c r="AG45" s="1"/>
      <c r="AH45" s="2"/>
      <c r="AI45" s="2"/>
      <c r="BE45" s="2"/>
      <c r="BF45" s="2"/>
      <c r="BL45" s="1"/>
      <c r="BM45" s="1"/>
      <c r="BZ45" s="1"/>
      <c r="CA45" s="1"/>
      <c r="CC45" s="1"/>
      <c r="CD45" s="1"/>
      <c r="CM45" s="3"/>
    </row>
    <row r="46" spans="1:162" ht="13.24">
      <c r="A46" s="13"/>
      <c r="B46" s="13"/>
      <c r="O46" s="2"/>
      <c r="P46" s="2"/>
      <c r="Z46" s="2"/>
      <c r="AA46" s="2"/>
      <c r="AF46" s="1"/>
      <c r="AG46" s="1"/>
      <c r="AH46" s="2"/>
      <c r="AI46" s="2"/>
      <c r="BE46" s="2"/>
      <c r="BF46" s="2"/>
      <c r="BL46" s="1"/>
      <c r="BM46" s="1"/>
      <c r="BZ46" s="1"/>
      <c r="CA46" s="1"/>
      <c r="CC46" s="1"/>
      <c r="CD46" s="1"/>
      <c r="CM46" s="3"/>
    </row>
    <row r="47" spans="1:162" ht="13.24">
      <c r="A47" s="13"/>
      <c r="B47" s="13"/>
      <c r="O47" s="2"/>
      <c r="P47" s="2"/>
      <c r="Z47" s="2"/>
      <c r="AA47" s="2"/>
      <c r="AF47" s="1"/>
      <c r="AG47" s="1"/>
      <c r="AH47" s="2"/>
      <c r="AI47" s="2"/>
      <c r="BE47" s="2"/>
      <c r="BF47" s="2"/>
      <c r="BL47" s="1"/>
      <c r="BM47" s="1"/>
      <c r="BZ47" s="1"/>
      <c r="CA47" s="1"/>
      <c r="CC47" s="1"/>
      <c r="CD47" s="1"/>
      <c r="CM47" s="3"/>
    </row>
    <row r="48" spans="1:162" ht="13.24">
      <c r="O48" s="2"/>
      <c r="P48" s="2"/>
      <c r="Z48" s="2"/>
      <c r="AA48" s="2"/>
      <c r="AF48" s="1"/>
      <c r="AG48" s="1"/>
      <c r="AH48" s="2"/>
      <c r="AI48" s="2"/>
      <c r="BE48" s="2"/>
      <c r="BF48" s="2"/>
      <c r="BL48" s="1"/>
      <c r="BM48" s="1"/>
      <c r="BZ48" s="1"/>
      <c r="CA48" s="1"/>
      <c r="CC48" s="1"/>
      <c r="CD48" s="1"/>
      <c r="CM48" s="3"/>
    </row>
    <row r="49" spans="1:162" ht="13.24">
      <c r="O49" s="2"/>
      <c r="P49" s="2"/>
      <c r="Z49" s="2"/>
      <c r="AA49" s="2"/>
      <c r="AF49" s="1"/>
      <c r="AG49" s="1"/>
      <c r="AH49" s="2"/>
      <c r="AI49" s="2"/>
      <c r="BE49" s="2"/>
      <c r="BF49" s="2"/>
      <c r="BL49" s="1"/>
      <c r="BM49" s="1"/>
      <c r="BZ49" s="1"/>
      <c r="CA49" s="1"/>
      <c r="CC49" s="1"/>
      <c r="CD49" s="1"/>
      <c r="CM49" s="15">
        <f>MIN(CM11:CM44)</f>
        <v>3.333333333333333</v>
      </c>
    </row>
    <row r="50" spans="1:162" ht="13.24">
      <c r="O50" s="2"/>
      <c r="P50" s="2"/>
      <c r="Z50" s="2"/>
      <c r="AA50" s="2"/>
      <c r="AF50" s="1"/>
      <c r="AG50" s="1"/>
      <c r="AH50" s="2"/>
      <c r="AI50" s="2"/>
      <c r="BE50" s="2"/>
      <c r="BF50" s="2"/>
      <c r="BL50" s="1"/>
      <c r="BM50" s="1"/>
      <c r="BZ50" s="1"/>
      <c r="CA50" s="1"/>
      <c r="CC50" s="1"/>
      <c r="CD50" s="1"/>
      <c r="CM50" s="15">
        <f>_xlfn.QUARTILE.INC(CM11:CM44,1)</f>
        <v>7.7651515151515156</v>
      </c>
    </row>
    <row r="51" spans="1:162" ht="13.24">
      <c r="O51" s="2"/>
      <c r="P51" s="2"/>
      <c r="Z51" s="2"/>
      <c r="AA51" s="2"/>
      <c r="AF51" s="1"/>
      <c r="AG51" s="1"/>
      <c r="AH51" s="2"/>
      <c r="AI51" s="2"/>
      <c r="BE51" s="2"/>
      <c r="BF51" s="2"/>
      <c r="BL51" s="1"/>
      <c r="BM51" s="1"/>
      <c r="BZ51" s="1"/>
      <c r="CA51" s="1"/>
      <c r="CC51" s="1"/>
      <c r="CD51" s="1"/>
      <c r="CM51" s="15">
        <f>_xlfn.QUARTILE.INC(CM11:CM44,2)</f>
        <v>11.064393939393939</v>
      </c>
    </row>
    <row r="52" spans="1:162" ht="13.24">
      <c r="O52" s="2"/>
      <c r="P52" s="2"/>
      <c r="Z52" s="2"/>
      <c r="AA52" s="2"/>
      <c r="AF52" s="1"/>
      <c r="AG52" s="1"/>
      <c r="AH52" s="2"/>
      <c r="AI52" s="2"/>
      <c r="BE52" s="2"/>
      <c r="BF52" s="2"/>
      <c r="BL52" s="1"/>
      <c r="BM52" s="1"/>
      <c r="BZ52" s="1"/>
      <c r="CA52" s="1"/>
      <c r="CC52" s="1"/>
      <c r="CD52" s="1"/>
      <c r="CM52" s="15">
        <f>_xlfn.QUARTILE.INC(CM11:CM44,3)</f>
        <v>14.077651515151516</v>
      </c>
    </row>
    <row r="53" spans="1:162" ht="13.24">
      <c r="O53" s="2"/>
      <c r="P53" s="2"/>
      <c r="Z53" s="2"/>
      <c r="AA53" s="2"/>
      <c r="AF53" s="1"/>
      <c r="AG53" s="1"/>
      <c r="AH53" s="2"/>
      <c r="AI53" s="2"/>
      <c r="BE53" s="2"/>
      <c r="BF53" s="2"/>
      <c r="BL53" s="1"/>
      <c r="BM53" s="1"/>
      <c r="BZ53" s="1"/>
      <c r="CA53" s="1"/>
      <c r="CC53" s="1"/>
      <c r="CD53" s="1"/>
      <c r="CM53" s="15">
        <f>MAX(CM11:CM44)</f>
        <v>15.719696969696969</v>
      </c>
    </row>
    <row r="54" spans="1:162" ht="13.24">
      <c r="O54" s="2"/>
      <c r="P54" s="2"/>
      <c r="Z54" s="2"/>
      <c r="AA54" s="2"/>
      <c r="AF54" s="1"/>
      <c r="AG54" s="1"/>
      <c r="AH54" s="2"/>
      <c r="AI54" s="2"/>
      <c r="BE54" s="2"/>
      <c r="BF54" s="2"/>
      <c r="BL54" s="1"/>
      <c r="BM54" s="1"/>
      <c r="BZ54" s="1"/>
      <c r="CA54" s="1"/>
      <c r="CC54" s="1"/>
      <c r="CD54" s="1"/>
      <c r="CM54" s="15">
        <f>ROUND(AVERAGE(CM11:CM44),2)</f>
        <v>10.859999999999999</v>
      </c>
    </row>
    <row r="65536" spans="1:162">
      <c r="A65536" s="4"/>
      <c r="B65536" s="4"/>
      <c r="C65536" s="4"/>
      <c r="D65536" s="4"/>
      <c r="E65536" s="4"/>
      <c r="F65536" s="4"/>
      <c r="G65536" s="4"/>
      <c r="H65536" s="4"/>
      <c r="I65536" s="4"/>
      <c r="J65536" s="4"/>
      <c r="K65536" s="4"/>
      <c r="L65536" s="4"/>
      <c r="M65536" s="4"/>
      <c r="N65536" s="4"/>
      <c r="O65536" s="4"/>
      <c r="P65536" s="4"/>
      <c r="Q65536" s="4"/>
      <c r="R65536" s="4"/>
      <c r="S65536" s="4"/>
      <c r="T65536" s="4"/>
      <c r="U65536" s="4"/>
      <c r="V65536" s="4"/>
      <c r="W65536" s="4"/>
      <c r="X65536" s="4"/>
      <c r="Y65536" s="4"/>
      <c r="Z65536" s="4"/>
      <c r="AA65536" s="4"/>
      <c r="AB65536" s="4"/>
      <c r="AC65536" s="4"/>
      <c r="AD65536" s="4"/>
      <c r="AE65536" s="4"/>
      <c r="AF65536" s="4"/>
      <c r="AG65536" s="4"/>
      <c r="AH65536" s="4"/>
      <c r="AI65536" s="4"/>
      <c r="AJ65536" s="4"/>
      <c r="AK65536" s="4"/>
      <c r="AL65536" s="4"/>
      <c r="AM65536" s="4"/>
      <c r="AN65536" s="4"/>
      <c r="AO65536" s="4"/>
      <c r="AP65536" s="4"/>
      <c r="AQ65536" s="4"/>
      <c r="AR65536" s="4"/>
      <c r="AS65536" s="4"/>
      <c r="AT65536" s="4"/>
      <c r="AU65536" s="4"/>
      <c r="AV65536" s="4"/>
      <c r="AW65536" s="4"/>
      <c r="AX65536" s="4"/>
      <c r="AY65536" s="4"/>
      <c r="AZ65536" s="4"/>
      <c r="BA65536" s="4"/>
      <c r="BB65536" s="4"/>
      <c r="BC65536" s="4"/>
      <c r="BD65536" s="4"/>
      <c r="BE65536" s="4"/>
      <c r="BF65536" s="4"/>
      <c r="BG65536" s="4"/>
      <c r="BH65536" s="4"/>
      <c r="BI65536" s="4"/>
      <c r="BJ65536" s="4"/>
      <c r="BK65536" s="4"/>
      <c r="BL65536" s="4"/>
      <c r="BM65536" s="4"/>
      <c r="BN65536" s="4"/>
      <c r="BO65536" s="4"/>
      <c r="BP65536" s="4"/>
      <c r="BQ65536" s="4"/>
      <c r="BR65536" s="4"/>
      <c r="BS65536" s="4"/>
      <c r="BT65536" s="4"/>
      <c r="BU65536" s="4"/>
      <c r="BV65536" s="4"/>
      <c r="BW65536" s="4"/>
      <c r="BX65536" s="4"/>
      <c r="BY65536" s="4"/>
      <c r="BZ65536" s="4"/>
      <c r="CA65536" s="4"/>
      <c r="CB65536" s="4"/>
      <c r="CC65536" s="4"/>
      <c r="CD65536" s="4"/>
      <c r="CE65536" s="4"/>
      <c r="CF65536" s="4"/>
      <c r="CG65536" s="4"/>
      <c r="CH65536" s="4"/>
      <c r="CI65536" s="4"/>
      <c r="CJ65536" s="4"/>
      <c r="CK65536" s="4"/>
      <c r="CL65536" s="4"/>
      <c r="CM65536" s="4"/>
      <c r="CN65536" s="4"/>
      <c r="CO65536" s="4"/>
      <c r="CP65536" s="4"/>
      <c r="CQ65536" s="4"/>
      <c r="CR65536" s="4"/>
      <c r="CS65536" s="4"/>
      <c r="CT65536" s="4"/>
      <c r="CU65536" s="4"/>
      <c r="CV65536" s="4"/>
      <c r="CW65536" s="4"/>
      <c r="CX65536" s="4"/>
      <c r="CY65536" s="4"/>
      <c r="CZ65536" s="4"/>
      <c r="DA65536" s="4"/>
      <c r="DB65536" s="4"/>
      <c r="DC65536" s="4"/>
      <c r="DD65536" s="4"/>
      <c r="DE65536" s="4"/>
      <c r="DF65536" s="4"/>
      <c r="DG65536" s="4"/>
      <c r="DH65536" s="4"/>
      <c r="DI65536" s="4"/>
      <c r="DJ65536" s="4"/>
      <c r="DK65536" s="4"/>
      <c r="DL65536" s="4"/>
      <c r="DM65536" s="4"/>
      <c r="DN65536" s="4"/>
      <c r="DO65536" s="4"/>
      <c r="DP65536" s="4"/>
      <c r="DQ65536" s="4"/>
      <c r="DR65536" s="4"/>
      <c r="DS65536" s="4"/>
      <c r="DT65536" s="4"/>
      <c r="DU65536" s="4"/>
      <c r="DV65536" s="4"/>
      <c r="DW65536" s="4"/>
      <c r="DX65536" s="4"/>
      <c r="DY65536" s="4"/>
      <c r="DZ65536" s="4"/>
      <c r="EA65536" s="4"/>
      <c r="EB65536" s="4"/>
      <c r="EC65536" s="4"/>
      <c r="ED65536" s="4"/>
      <c r="EE65536" s="4"/>
      <c r="EF65536" s="4"/>
      <c r="EG65536" s="4"/>
      <c r="EH65536" s="4"/>
      <c r="EI65536" s="4"/>
      <c r="EJ65536" s="4"/>
      <c r="EK65536" s="4"/>
      <c r="EL65536" s="4"/>
      <c r="EM65536" s="4"/>
      <c r="EN65536" s="4"/>
      <c r="EO65536" s="4"/>
      <c r="EP65536" s="4"/>
      <c r="EQ65536" s="4"/>
      <c r="ER65536" s="4"/>
      <c r="ES65536" s="4"/>
      <c r="ET65536" s="4"/>
      <c r="EU65536" s="4"/>
      <c r="EV65536" s="4"/>
      <c r="EW65536" s="4"/>
      <c r="EX65536" s="4"/>
      <c r="EY65536" s="4"/>
      <c r="EZ65536" s="4"/>
      <c r="FA65536" s="4"/>
      <c r="FB65536" s="4"/>
      <c r="FC65536" s="4"/>
      <c r="FD65536" s="4"/>
      <c r="FE65536" s="4"/>
      <c r="FF65536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2023-02-07T10:44:42Z</dcterms:modified>
  <dcterms:created xsi:type="dcterms:W3CDTF">2015-08-17T17:04:16Z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