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2800" windowHeight="7430"/>
  </bookViews>
  <sheets>
    <sheet name="DS2_2022_10_28" sheetId="1" r:id="rId1"/>
  </sheets>
  <definedNames>
    <definedName name="_xlnm.Print_Area" localSheetId="0">#REF!</definedName>
    <definedName name="_xlnm.Sheet_Title" localSheetId="0">"DS2_2022_10_28"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<sst xmlns="http://schemas.openxmlformats.org/spreadsheetml/2006/main" uniqueCount="31" count="31">
  <si>
    <t>identidiant wims</t>
  </si>
  <si>
    <t>classe</t>
  </si>
  <si>
    <t>Exercice 1</t>
  </si>
  <si>
    <t>Exercice 2</t>
  </si>
  <si>
    <t>Exercice 3</t>
  </si>
  <si>
    <t>Points</t>
  </si>
  <si>
    <t>Note</t>
  </si>
  <si>
    <t>2.a</t>
  </si>
  <si>
    <t>2.b</t>
  </si>
  <si>
    <t>3.a</t>
  </si>
  <si>
    <t>3.b</t>
  </si>
  <si>
    <t>a</t>
  </si>
  <si>
    <t>z</t>
  </si>
  <si>
    <t>1 point par valeur correcte</t>
  </si>
  <si>
    <t>Substitution numérique.</t>
  </si>
  <si>
    <t>Résultat numérique.</t>
  </si>
  <si>
    <t>Forme demandée du résultat.</t>
  </si>
  <si>
    <t>Formule numérique</t>
  </si>
  <si>
    <t>Formule numérique.</t>
  </si>
  <si>
    <t>Formule littérale.</t>
  </si>
  <si>
    <t>Résultat.</t>
  </si>
  <si>
    <t>Formule littérale</t>
  </si>
  <si>
    <t>Formule numérique substitution.</t>
  </si>
  <si>
    <t>Décomposition en facteurs premiers.</t>
  </si>
  <si>
    <t>Bonne réponse</t>
  </si>
  <si>
    <t>Pas d'encadrement des conclusions</t>
  </si>
  <si>
    <t>Lisibilité: écriture des chiffres, symboles, barres de fractions...</t>
  </si>
  <si>
    <t>c</t>
  </si>
  <si>
    <t>b</t>
  </si>
  <si>
    <t>d</t>
  </si>
  <si>
    <t>ab pour une partie</t>
  </si>
</sst>
</file>

<file path=xl/styles.xml><?xml version="1.0" encoding="utf-8"?>
<styleSheet xmlns="http://schemas.openxmlformats.org/spreadsheetml/2006/main">
  <fonts count="2">
    <font>
      <b val="0"/>
      <i val="0"/>
      <u val="none"/>
      <color rgb="FF000000"/>
      <name val="Sans"/>
      <vertAlign val="baseline"/>
      <sz val="10"/>
      <strike val="0"/>
    </font>
    <font>
      <b val="0"/>
      <i val="0"/>
      <u val="none"/>
      <color rgb="FFFFFFFF"/>
      <name val="Sans"/>
      <vertAlign val="baseline"/>
      <sz val="10"/>
      <strike val="0"/>
    </font>
  </fonts>
  <fills count="7">
    <fill>
      <patternFill patternType="none"/>
    </fill>
    <fill>
      <patternFill patternType="gray125"/>
    </fill>
    <fill>
      <patternFill patternType="solid">
        <fgColor rgb="FFFF6600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99CC00"/>
        <bgColor rgb="FF000000"/>
      </patternFill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14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center" vertical="bottom" wrapText="0" shrinkToFit="0" textRotation="0" indent="0"/>
    </xf>
    <xf applyAlignment="1" applyBorder="1" applyFont="1" applyFill="1" applyNumberFormat="1" fontId="0" fillId="2" borderId="0" numFmtId="0" xfId="0">
      <alignment horizontal="center" vertical="bottom" wrapText="0" shrinkToFit="0" textRotation="0" indent="0"/>
    </xf>
    <xf applyAlignment="1" applyBorder="1" applyFont="1" applyFill="1" applyNumberFormat="1" fontId="0" fillId="3" borderId="0" numFmtId="0" xfId="0">
      <alignment horizontal="center" vertical="bottom" wrapText="0" shrinkToFit="0" textRotation="0" indent="0"/>
    </xf>
    <xf applyAlignment="1" applyBorder="1" applyFont="1" applyFill="1" applyNumberFormat="1" fontId="1" fillId="4" borderId="0" numFmtId="0" xfId="0">
      <alignment horizontal="center" vertical="bottom" wrapText="0" shrinkToFit="0" textRotation="0" indent="0"/>
    </xf>
    <xf applyAlignment="1" applyBorder="1" applyFont="1" applyFill="1" applyNumberFormat="1" fontId="1" fillId="2" borderId="0" numFmtId="0" xfId="0">
      <alignment horizontal="center" vertical="bottom" wrapText="0" shrinkToFit="0" textRotation="0" indent="0"/>
    </xf>
    <xf applyAlignment="1" applyBorder="1" applyFont="1" applyFill="1" applyNumberFormat="1" fontId="1" fillId="3" borderId="0" numFmtId="0" xfId="0">
      <alignment horizontal="center" vertical="bottom" wrapText="0" shrinkToFit="0" textRotation="0" indent="0"/>
    </xf>
    <xf applyAlignment="1" applyBorder="1" applyFont="1" applyFill="1" applyNumberFormat="1" fontId="0" fillId="5" borderId="0" numFmtId="0" xfId="0">
      <alignment horizontal="center" vertical="bottom" wrapText="0" shrinkToFit="0" textRotation="0" indent="0"/>
    </xf>
    <xf applyAlignment="1" applyBorder="1" applyFont="1" applyFill="1" applyNumberFormat="1" fontId="0" fillId="6" borderId="0" numFmtId="0" xfId="0">
      <alignment horizontal="center" vertical="bottom" wrapText="0" shrinkToFit="0" textRotation="0" indent="0"/>
    </xf>
    <xf applyAlignment="1" applyBorder="1" applyFont="1" applyFill="1" applyNumberFormat="1" fontId="0" fillId="0" borderId="0" numFmtId="0" xfId="0">
      <alignment horizontal="left" vertical="top" wrapText="1" shrinkToFit="0" textRotation="0" indent="0"/>
    </xf>
    <xf applyAlignment="1" applyBorder="1" applyFont="1" applyFill="1" applyNumberFormat="1" fontId="0" fillId="2" borderId="0" numFmtId="0" xfId="0">
      <alignment horizontal="left" vertical="top" wrapText="1" shrinkToFit="0" textRotation="0" indent="0"/>
    </xf>
    <xf applyAlignment="1" applyBorder="1" applyFont="1" applyFill="1" applyNumberFormat="1" fontId="0" fillId="2" borderId="0" numFmtId="0" xfId="0">
      <alignment horizontal="center" vertical="bottom" wrapText="1" shrinkToFit="0" textRotation="0" indent="0"/>
    </xf>
    <xf applyAlignment="1" applyBorder="1" applyFont="1" applyFill="1" applyNumberFormat="1" fontId="0" fillId="0" borderId="0" numFmtId="0" xfId="0">
      <alignment horizontal="left" vertical="center" wrapText="1" shrinkToFit="0" textRotation="0" indent="0"/>
    </xf>
    <xf applyAlignment="1" applyBorder="1" applyFont="1" applyFill="1" applyNumberFormat="1" fontId="0" fillId="5" borderId="0" numFmtId="0" xfId="0">
      <alignment horizontal="center" vertical="center" wrapText="1" shrinkToFit="0" textRotation="0" indent="0"/>
    </xf>
  </cellXfs>
</styleSheet>
</file>

<file path=xl/_rels/workbook.xml.rels><?xml version="1.0" encoding="UTF-8"?>
<Relationships xmlns="http://schemas.openxmlformats.org/package/2006/relationships">
  <Relationship Id="rId3" Type="http://schemas.openxmlformats.org/officeDocument/2006/relationships/styles" Target="styles.xml"/>
  <Relationship Id="rId2" Type="http://schemas.openxmlformats.org/officeDocument/2006/relationships/sharedStrings" Target="sharedStrings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IT65536"/>
  <sheetViews>
    <sheetView workbookViewId="0" zoomScale="140" tabSelected="1">
      <pane xSplit="1" ySplit="4" topLeftCell="DW5" activePane="bottomRight" state="frozen"/>
      <selection pane="bottomRight" activeCell="DW7" sqref="DW7"/>
    </sheetView>
  </sheetViews>
  <sheetFormatPr defaultRowHeight="12.32"/>
  <cols>
    <col min="1" max="1" style="1" width="9.142307692307693"/>
    <col min="2" max="2" style="1" width="9.075645032051282" bestFit="1" customWidth="1"/>
    <col min="3" max="3" style="1" width="9.142307692307693"/>
    <col min="4" max="13" style="1" width="9.075645032051282" bestFit="1" customWidth="1"/>
    <col min="14" max="30" style="1" width="9.081358974358976" bestFit="1" customWidth="1"/>
    <col min="31" max="31" style="1" width="9.075645032051282" bestFit="1" customWidth="1"/>
    <col min="32" max="33" style="2" width="9.142307692307693"/>
    <col min="34" max="34" style="1" width="9.142307692307693"/>
    <col min="35" max="60" style="1" width="9.075645032051282" bestFit="1" customWidth="1"/>
    <col min="61" max="62" style="1" width="9.081358974358976" bestFit="1" customWidth="1"/>
    <col min="63" max="63" style="1" width="9.142307692307693"/>
    <col min="64" max="65" style="2" width="9.142307692307693"/>
    <col min="66" max="66" style="1" width="9.075645032051282" bestFit="1" customWidth="1"/>
    <col min="67" max="76" style="1" width="9.081358974358976" bestFit="1" customWidth="1"/>
    <col min="77" max="77" style="1" width="9.075645032051282" bestFit="1" customWidth="1"/>
    <col min="78" max="79" style="2" width="9.075645032051282" bestFit="1" customWidth="1"/>
    <col min="80" max="80" style="1" width="9.075645032051282" bestFit="1" customWidth="1"/>
    <col min="81" max="81" style="3" width="9.081358974358976" bestFit="1" customWidth="1"/>
    <col min="82" max="82" style="3" width="9.285156250000002" customWidth="1"/>
    <col min="83" max="103" style="1" width="9.075645032051282" bestFit="1" customWidth="1"/>
    <col min="104" max="125" style="1" width="9.081358974358976" bestFit="1" customWidth="1"/>
    <col min="126" max="126" style="1" width="9.075645032051282" bestFit="1" customWidth="1"/>
    <col min="127" max="132" style="1" width="9.081358974358976" bestFit="1" customWidth="1"/>
    <col min="133" max="133" style="1" width="7.3464972527472545" customWidth="1"/>
    <col min="134" max="134" style="1" width="9.285156250000002" customWidth="1"/>
    <col min="135" max="218" style="1" width="9.081358974358976" bestFit="1" customWidth="1"/>
    <col min="219" max="254" style="0" width="9.081358974358976" bestFit="1" customWidth="1"/>
    <col min="255" max="16384" style="0" width="9.142307692307693"/>
  </cols>
  <sheetData>
    <row r="1" spans="1:254" customHeight="1" ht="13.5">
      <c r="A1" s="4" t="s">
        <v>0</v>
      </c>
      <c r="B1" s="4" t="s">
        <v>1</v>
      </c>
      <c r="C1" s="4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  <c r="AG1" s="5"/>
      <c r="AH1" s="4" t="s">
        <v>3</v>
      </c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5"/>
      <c r="BM1" s="5"/>
      <c r="BN1" s="4" t="s">
        <v>4</v>
      </c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5"/>
      <c r="CA1" s="5"/>
      <c r="CB1" s="4" t="inlineStr">
        <is>
          <t>Exercice 4</t>
        </is>
      </c>
      <c r="CC1" s="4"/>
      <c r="CD1" s="4"/>
      <c r="CE1" s="4"/>
      <c r="CF1" s="4"/>
      <c r="CG1" s="4"/>
      <c r="CH1" s="4"/>
      <c r="CI1" s="4"/>
      <c r="CJ1" s="4"/>
      <c r="CK1" s="4"/>
      <c r="CL1" s="4"/>
      <c r="CM1" s="5"/>
      <c r="CN1" s="5"/>
      <c r="CO1" s="4" t="inlineStr">
        <is>
          <t>Exercice 5.</t>
        </is>
      </c>
      <c r="CP1" s="4"/>
      <c r="CQ1" s="4"/>
      <c r="CR1" s="4"/>
      <c r="CS1" s="4"/>
      <c r="CT1" s="4"/>
      <c r="CU1" s="4"/>
      <c r="CV1" s="4"/>
      <c r="CW1" s="5"/>
      <c r="CX1" s="5"/>
      <c r="CY1" s="4" t="inlineStr">
        <is>
          <t>Exercice 6</t>
        </is>
      </c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5"/>
      <c r="DT1" s="5"/>
      <c r="DU1" s="4"/>
      <c r="DV1" s="4"/>
      <c r="DW1" s="4"/>
      <c r="DX1" s="4"/>
      <c r="DY1" s="5"/>
      <c r="DZ1" s="5"/>
      <c r="EA1" s="4"/>
      <c r="EB1" s="6" t="s">
        <v>5</v>
      </c>
      <c r="EC1" s="6" t="s">
        <v>6</v>
      </c>
      <c r="ED1" s="6" t="inlineStr">
        <is>
          <t>ProNote</t>
        </is>
      </c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</row>
    <row r="2" spans="1:254" customHeight="1" ht="13.5">
      <c r="A2" s="7"/>
      <c r="B2" s="7"/>
      <c r="C2" s="7">
        <v>1</v>
      </c>
      <c r="D2" s="7"/>
      <c r="E2" s="7"/>
      <c r="F2" s="7"/>
      <c r="G2" s="7"/>
      <c r="H2" s="7"/>
      <c r="I2" s="7"/>
      <c r="J2" s="7"/>
      <c r="K2" s="7" t="s">
        <v>7</v>
      </c>
      <c r="L2" s="7"/>
      <c r="M2" s="7"/>
      <c r="N2" s="7"/>
      <c r="O2" s="7" t="s">
        <v>8</v>
      </c>
      <c r="P2" s="7"/>
      <c r="Q2" s="7"/>
      <c r="R2" s="7" t="inlineStr">
        <is>
          <t>2.c</t>
        </is>
      </c>
      <c r="S2" s="7"/>
      <c r="T2" s="7" t="inlineStr">
        <is>
          <t>2.d</t>
        </is>
      </c>
      <c r="U2" s="7"/>
      <c r="V2" s="7" t="inlineStr">
        <is>
          <t>2.e</t>
        </is>
      </c>
      <c r="W2" s="7"/>
      <c r="X2" s="7"/>
      <c r="Y2" s="7"/>
      <c r="Z2" s="7"/>
      <c r="AA2" s="7" t="s">
        <v>9</v>
      </c>
      <c r="AB2" s="7"/>
      <c r="AC2" s="7"/>
      <c r="AD2" s="7" t="s">
        <v>10</v>
      </c>
      <c r="AE2" s="7"/>
      <c r="AH2" s="7">
        <v>1</v>
      </c>
      <c r="AI2" s="7"/>
      <c r="AJ2" s="7"/>
      <c r="AK2" s="7" t="s">
        <v>7</v>
      </c>
      <c r="AL2" s="7"/>
      <c r="AM2" s="7"/>
      <c r="AN2" s="7"/>
      <c r="AO2" s="7"/>
      <c r="AP2" s="7"/>
      <c r="AQ2" s="7" t="s">
        <v>8</v>
      </c>
      <c r="AR2" s="7"/>
      <c r="AS2" s="7">
        <v>3</v>
      </c>
      <c r="AT2" s="7"/>
      <c r="AU2" s="7"/>
      <c r="AV2" s="7"/>
      <c r="AW2" s="7"/>
      <c r="AX2" s="7">
        <v>4</v>
      </c>
      <c r="AY2" s="7">
        <v>5</v>
      </c>
      <c r="AZ2" s="7"/>
      <c r="BA2" s="7"/>
      <c r="BB2" s="7"/>
      <c r="BC2" s="7"/>
      <c r="BD2" s="7" t="inlineStr">
        <is>
          <t>5 bis</t>
        </is>
      </c>
      <c r="BE2" s="7">
        <v>6</v>
      </c>
      <c r="BF2" s="7"/>
      <c r="BG2" s="7"/>
      <c r="BH2" s="7"/>
      <c r="BI2" s="7" t="inlineStr">
        <is>
          <t>B</t>
        </is>
      </c>
      <c r="BJ2" s="7"/>
      <c r="BK2" s="7"/>
      <c r="BN2" s="7">
        <v>1</v>
      </c>
      <c r="BO2" s="7"/>
      <c r="BP2" s="7"/>
      <c r="BQ2" s="7">
        <v>2</v>
      </c>
      <c r="BR2" s="7"/>
      <c r="BS2" s="7"/>
      <c r="BT2" s="7"/>
      <c r="BU2" s="7"/>
      <c r="BV2" s="7">
        <v>3</v>
      </c>
      <c r="BW2" s="7"/>
      <c r="BX2" s="7"/>
      <c r="BY2" s="7"/>
      <c r="CB2" s="7">
        <v>1</v>
      </c>
      <c r="CC2" s="7"/>
      <c r="CD2" s="7"/>
      <c r="CE2" s="7"/>
      <c r="CF2" s="7">
        <v>2</v>
      </c>
      <c r="CG2" s="7"/>
      <c r="CH2" s="7"/>
      <c r="CI2" s="7">
        <v>3</v>
      </c>
      <c r="CJ2" s="7"/>
      <c r="CK2" s="7"/>
      <c r="CL2" s="7"/>
      <c r="CM2" s="2"/>
      <c r="CN2" s="2"/>
      <c r="CO2" s="7">
        <v>1</v>
      </c>
      <c r="CP2" s="7"/>
      <c r="CQ2" s="7">
        <v>2</v>
      </c>
      <c r="CR2" s="7"/>
      <c r="CS2" s="7">
        <v>3</v>
      </c>
      <c r="CT2" s="7"/>
      <c r="CU2" s="7">
        <v>4</v>
      </c>
      <c r="CV2" s="7"/>
      <c r="CW2" s="2"/>
      <c r="CX2" s="2"/>
      <c r="CY2" s="7" t="inlineStr">
        <is>
          <t>A.1</t>
        </is>
      </c>
      <c r="CZ2" s="7"/>
      <c r="DA2" s="7"/>
      <c r="DB2" s="7"/>
      <c r="DC2" s="7" t="inlineStr">
        <is>
          <t>A.2</t>
        </is>
      </c>
      <c r="DD2" s="7"/>
      <c r="DE2" s="7" t="inlineStr">
        <is>
          <t>A.3</t>
        </is>
      </c>
      <c r="DF2" s="7"/>
      <c r="DG2" s="7"/>
      <c r="DH2" s="7" t="inlineStr">
        <is>
          <t>B.1</t>
        </is>
      </c>
      <c r="DI2" s="7"/>
      <c r="DJ2" s="7"/>
      <c r="DK2" s="7" t="inlineStr">
        <is>
          <t>B.2</t>
        </is>
      </c>
      <c r="DL2" s="7"/>
      <c r="DM2" s="7"/>
      <c r="DN2" s="7" t="inlineStr">
        <is>
          <t>B.3</t>
        </is>
      </c>
      <c r="DO2" s="7"/>
      <c r="DP2" s="7"/>
      <c r="DQ2" s="7"/>
      <c r="DR2" s="7" t="inlineStr">
        <is>
          <t>B.4</t>
        </is>
      </c>
      <c r="DS2" s="2"/>
      <c r="DT2" s="2"/>
      <c r="DU2" s="7"/>
      <c r="DV2" s="7"/>
      <c r="DW2" s="7"/>
      <c r="DX2" s="7"/>
      <c r="DY2" s="2"/>
      <c r="DZ2" s="2"/>
      <c r="EA2" s="7"/>
      <c r="EB2" s="3"/>
      <c r="EC2" s="3"/>
      <c r="ED2" s="3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</row>
    <row r="3" spans="1:254" customHeight="1" ht="13.5">
      <c r="A3" s="8"/>
      <c r="B3" s="8"/>
      <c r="C3" s="8" t="s">
        <v>11</v>
      </c>
      <c r="D3" s="8" t="s">
        <v>11</v>
      </c>
      <c r="E3" s="8" t="s">
        <v>11</v>
      </c>
      <c r="F3" s="8" t="s">
        <v>11</v>
      </c>
      <c r="G3" s="8" t="s">
        <v>11</v>
      </c>
      <c r="H3" s="8" t="s">
        <v>11</v>
      </c>
      <c r="I3" s="8" t="s">
        <v>11</v>
      </c>
      <c r="J3" s="8" t="s">
        <v>11</v>
      </c>
      <c r="K3" s="8" t="s">
        <v>11</v>
      </c>
      <c r="L3" s="8" t="s">
        <v>11</v>
      </c>
      <c r="M3" s="8" t="s">
        <v>11</v>
      </c>
      <c r="N3" s="8" t="s">
        <v>11</v>
      </c>
      <c r="O3" s="8" t="s">
        <v>11</v>
      </c>
      <c r="P3" s="8" t="s">
        <v>11</v>
      </c>
      <c r="Q3" s="8" t="s">
        <v>11</v>
      </c>
      <c r="R3" s="8" t="s">
        <v>11</v>
      </c>
      <c r="S3" s="8" t="s">
        <v>11</v>
      </c>
      <c r="T3" s="8" t="s">
        <v>11</v>
      </c>
      <c r="U3" s="8" t="s">
        <v>11</v>
      </c>
      <c r="V3" s="8" t="s">
        <v>11</v>
      </c>
      <c r="W3" s="8" t="s">
        <v>11</v>
      </c>
      <c r="X3" s="8" t="s">
        <v>11</v>
      </c>
      <c r="Y3" s="8" t="s">
        <v>11</v>
      </c>
      <c r="Z3" s="8" t="s">
        <v>11</v>
      </c>
      <c r="AA3" s="8" t="s">
        <v>11</v>
      </c>
      <c r="AB3" s="8" t="s">
        <v>11</v>
      </c>
      <c r="AC3" s="8" t="s">
        <v>11</v>
      </c>
      <c r="AD3" s="8" t="s">
        <v>11</v>
      </c>
      <c r="AE3" s="8" t="s">
        <v>11</v>
      </c>
      <c r="AF3">
        <f>COUNTIF(C3:AE3,"a")</f>
        <v>29</v>
      </c>
      <c r="AH3" s="8" t="s">
        <v>11</v>
      </c>
      <c r="AI3" s="8" t="s">
        <v>11</v>
      </c>
      <c r="AJ3" s="8" t="s">
        <v>11</v>
      </c>
      <c r="AK3" s="8" t="s">
        <v>11</v>
      </c>
      <c r="AL3" s="8" t="s">
        <v>11</v>
      </c>
      <c r="AM3" s="8" t="s">
        <v>11</v>
      </c>
      <c r="AN3" s="8" t="s">
        <v>11</v>
      </c>
      <c r="AO3" s="8" t="s">
        <v>11</v>
      </c>
      <c r="AP3" s="8" t="s">
        <v>11</v>
      </c>
      <c r="AQ3" s="8" t="s">
        <v>11</v>
      </c>
      <c r="AR3" s="8" t="s">
        <v>11</v>
      </c>
      <c r="AS3" s="8" t="s">
        <v>11</v>
      </c>
      <c r="AT3" s="8" t="s">
        <v>11</v>
      </c>
      <c r="AU3" s="8" t="s">
        <v>11</v>
      </c>
      <c r="AV3" s="8" t="s">
        <v>11</v>
      </c>
      <c r="AW3" s="8" t="s">
        <v>11</v>
      </c>
      <c r="AX3" s="8" t="s">
        <v>11</v>
      </c>
      <c r="AY3" s="8" t="s">
        <v>11</v>
      </c>
      <c r="AZ3" s="8" t="s">
        <v>11</v>
      </c>
      <c r="BA3" s="8" t="s">
        <v>11</v>
      </c>
      <c r="BB3" s="8" t="s">
        <v>11</v>
      </c>
      <c r="BC3" s="8" t="s">
        <v>11</v>
      </c>
      <c r="BD3" s="8"/>
      <c r="BE3" s="8" t="s">
        <v>11</v>
      </c>
      <c r="BF3" s="8" t="s">
        <v>11</v>
      </c>
      <c r="BG3" s="8" t="s">
        <v>11</v>
      </c>
      <c r="BH3" s="8" t="s">
        <v>11</v>
      </c>
      <c r="BI3" s="8" t="s">
        <v>11</v>
      </c>
      <c r="BJ3" s="8" t="s">
        <v>11</v>
      </c>
      <c r="BK3" s="8" t="s">
        <v>11</v>
      </c>
      <c r="BL3">
        <f>COUNTIF(AH3:BK3,"a")</f>
        <v>29</v>
      </c>
      <c r="BN3" s="8" t="s">
        <v>11</v>
      </c>
      <c r="BO3" s="8" t="s">
        <v>11</v>
      </c>
      <c r="BP3" s="8" t="s">
        <v>11</v>
      </c>
      <c r="BQ3" s="8" t="s">
        <v>11</v>
      </c>
      <c r="BR3" s="8" t="s">
        <v>11</v>
      </c>
      <c r="BS3" s="8" t="s">
        <v>11</v>
      </c>
      <c r="BT3" s="8" t="s">
        <v>11</v>
      </c>
      <c r="BU3" s="8" t="s">
        <v>11</v>
      </c>
      <c r="BV3" s="8" t="s">
        <v>11</v>
      </c>
      <c r="BW3" s="8" t="s">
        <v>11</v>
      </c>
      <c r="BX3" s="8" t="s">
        <v>11</v>
      </c>
      <c r="BY3" s="8" t="s">
        <v>11</v>
      </c>
      <c r="BZ3">
        <f>COUNTIF(BN3:BY3,"a")</f>
        <v>12</v>
      </c>
      <c r="CB3" s="8" t="s">
        <v>11</v>
      </c>
      <c r="CC3" s="8" t="s">
        <v>11</v>
      </c>
      <c r="CD3" s="8" t="s">
        <v>11</v>
      </c>
      <c r="CE3" s="8" t="s">
        <v>11</v>
      </c>
      <c r="CF3" s="8" t="s">
        <v>11</v>
      </c>
      <c r="CG3" s="8" t="s">
        <v>11</v>
      </c>
      <c r="CH3" s="8" t="s">
        <v>11</v>
      </c>
      <c r="CI3" s="8" t="s">
        <v>11</v>
      </c>
      <c r="CJ3" s="8" t="s">
        <v>11</v>
      </c>
      <c r="CK3" s="8" t="s">
        <v>11</v>
      </c>
      <c r="CL3" s="8" t="s">
        <v>11</v>
      </c>
      <c r="CM3" s="2">
        <f>COUNTIF(CB3:CL3,"a")</f>
        <v>11</v>
      </c>
      <c r="CN3" s="2"/>
      <c r="CO3" s="8" t="s">
        <v>11</v>
      </c>
      <c r="CP3" s="8" t="s">
        <v>11</v>
      </c>
      <c r="CQ3" s="8" t="s">
        <v>11</v>
      </c>
      <c r="CR3" s="8" t="s">
        <v>11</v>
      </c>
      <c r="CS3" s="8" t="s">
        <v>11</v>
      </c>
      <c r="CT3" s="8" t="s">
        <v>11</v>
      </c>
      <c r="CU3" s="8" t="s">
        <v>11</v>
      </c>
      <c r="CV3" s="8" t="s">
        <v>11</v>
      </c>
      <c r="CW3" s="2">
        <f>COUNTIF(CO3:CV3,"a")</f>
        <v>8</v>
      </c>
      <c r="CX3" s="2"/>
      <c r="CY3" s="8" t="s">
        <v>11</v>
      </c>
      <c r="CZ3" s="8" t="s">
        <v>11</v>
      </c>
      <c r="DA3" s="8" t="s">
        <v>11</v>
      </c>
      <c r="DB3" s="8" t="s">
        <v>11</v>
      </c>
      <c r="DC3" s="8" t="s">
        <v>11</v>
      </c>
      <c r="DD3" s="8" t="s">
        <v>11</v>
      </c>
      <c r="DE3" s="8" t="s">
        <v>11</v>
      </c>
      <c r="DF3" s="8" t="s">
        <v>11</v>
      </c>
      <c r="DG3" s="8" t="s">
        <v>11</v>
      </c>
      <c r="DH3" s="8" t="s">
        <v>11</v>
      </c>
      <c r="DI3" s="8" t="s">
        <v>11</v>
      </c>
      <c r="DJ3" s="8" t="s">
        <v>11</v>
      </c>
      <c r="DK3" s="8" t="s">
        <v>11</v>
      </c>
      <c r="DL3" s="8" t="s">
        <v>11</v>
      </c>
      <c r="DM3" s="8" t="s">
        <v>11</v>
      </c>
      <c r="DN3" s="8" t="s">
        <v>11</v>
      </c>
      <c r="DO3" s="8" t="s">
        <v>11</v>
      </c>
      <c r="DP3" s="8" t="s">
        <v>11</v>
      </c>
      <c r="DQ3" s="8" t="s">
        <v>11</v>
      </c>
      <c r="DR3" s="8" t="s">
        <v>11</v>
      </c>
      <c r="DS3" s="2">
        <f>COUNTIF(CY3:DR3,"a")</f>
        <v>20</v>
      </c>
      <c r="DT3" s="2"/>
      <c r="DU3" s="8" t="s">
        <v>12</v>
      </c>
      <c r="DV3" s="8" t="s">
        <v>12</v>
      </c>
      <c r="DW3" s="8" t="s">
        <v>12</v>
      </c>
      <c r="DX3" s="8" t="s">
        <v>12</v>
      </c>
      <c r="DY3" s="2">
        <f>-COUNTIF(DU3:DX3,"a")</f>
        <v>0</v>
      </c>
      <c r="DZ3" s="2"/>
      <c r="EA3" s="8"/>
      <c r="EB3" s="3">
        <f>IF($C3="ab","ab",SUM(AF3,BL3,BZ3,CM3,CW3,DS3,DY3))</f>
        <v>109</v>
      </c>
      <c r="EC3" s="3">
        <f>IF($C3="ab","ab",ROUND(EB3/$EB$3*20,2))</f>
        <v>20</v>
      </c>
      <c r="ED3" s="3">
        <f>IF($C3="ab","ab",MIN(20,ROUNDUP(EB3/85*20.199999999999999)))</f>
        <v>20</v>
      </c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</row>
    <row r="4" spans="1:254" customHeight="1" ht="84.71">
      <c r="C4" s="9" t="s">
        <v>13</v>
      </c>
      <c r="D4" s="9" t="s">
        <v>13</v>
      </c>
      <c r="E4" s="9" t="s">
        <v>13</v>
      </c>
      <c r="F4" s="9" t="s">
        <v>13</v>
      </c>
      <c r="G4" s="9" t="s">
        <v>13</v>
      </c>
      <c r="H4" s="9" t="s">
        <v>13</v>
      </c>
      <c r="I4" s="9" t="s">
        <v>13</v>
      </c>
      <c r="J4" s="9" t="s">
        <v>13</v>
      </c>
      <c r="K4" s="9" t="inlineStr">
        <is>
          <t>Formule littérale avec les cardinaux</t>
        </is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15</v>
      </c>
      <c r="Q4" s="9" t="s">
        <v>16</v>
      </c>
      <c r="R4" s="9" t="inlineStr">
        <is>
          <t>Phrase et </t>
        </is>
      </c>
      <c r="S4" s="9" t="inlineStr">
        <is>
          <t>Phrase ou</t>
        </is>
      </c>
      <c r="T4" s="9" t="s">
        <v>17</v>
      </c>
      <c r="U4" s="9" t="inlineStr">
        <is>
          <t>Résultat numérique</t>
        </is>
      </c>
      <c r="V4" s="9" t="inlineStr">
        <is>
          <t>Formule littérale su crible.</t>
        </is>
      </c>
      <c r="W4" s="9" t="inlineStr">
        <is>
          <t>Substitution numérique</t>
        </is>
      </c>
      <c r="X4" s="9" t="s">
        <v>15</v>
      </c>
      <c r="Y4" s="9" t="inlineStr">
        <is>
          <t>Résultat décimal.</t>
        </is>
      </c>
      <c r="Z4" s="9" t="inlineStr">
        <is>
          <t>Résultat en pourcentage.</t>
        </is>
      </c>
      <c r="AA4" s="9" t="s">
        <v>18</v>
      </c>
      <c r="AB4" s="9" t="s">
        <v>15</v>
      </c>
      <c r="AC4" s="9" t="s">
        <v>16</v>
      </c>
      <c r="AD4" s="9" t="s">
        <v>15</v>
      </c>
      <c r="AE4" s="9" t="inlineStr">
        <is>
          <t>Interprétation.</t>
        </is>
      </c>
      <c r="AF4" s="10"/>
      <c r="AG4" s="10"/>
      <c r="AH4" s="9" t="inlineStr">
        <is>
          <t>Placer le point A.</t>
        </is>
      </c>
      <c r="AI4" s="9" t="inlineStr">
        <is>
          <t>Placer le point B.</t>
        </is>
      </c>
      <c r="AJ4" s="9" t="inlineStr">
        <is>
          <t>Placer le point C.</t>
        </is>
      </c>
      <c r="AK4" s="9" t="inlineStr">
        <is>
          <t>Repère orthonormé.</t>
        </is>
      </c>
      <c r="AL4" s="9" t="s">
        <v>19</v>
      </c>
      <c r="AM4" s="9" t="s">
        <v>14</v>
      </c>
      <c r="AN4" s="9" t="inlineStr">
        <is>
          <t>Résultat numérique pour une longueur.</t>
        </is>
      </c>
      <c r="AO4" s="9" t="inlineStr">
        <is>
          <t>Résultat numérique pour la deuxième longueur.</t>
        </is>
      </c>
      <c r="AP4" s="9" t="inlineStr">
        <is>
          <t>Résultat numérique pour la troisième longueur.</t>
        </is>
      </c>
      <c r="AQ4" s="9" t="inlineStr">
        <is>
          <t>Remarquer l'égalité.</t>
        </is>
      </c>
      <c r="AR4" s="9" t="inlineStr">
        <is>
          <t>Nature du triangle.</t>
        </is>
      </c>
      <c r="AS4" s="9" t="inlineStr">
        <is>
          <t>M est le milieu.</t>
        </is>
      </c>
      <c r="AT4" s="9" t="inlineStr">
        <is>
          <t>Formule littérale pour abscisses.</t>
        </is>
      </c>
      <c r="AU4" s="9" t="inlineStr">
        <is>
          <t>Substitution numérique pour abscisses u ordonnées.</t>
        </is>
      </c>
      <c r="AV4" s="9" t="inlineStr">
        <is>
          <t>Résultat numérique pour abscisses.</t>
        </is>
      </c>
      <c r="AW4" s="9" t="inlineStr">
        <is>
          <t>Résultat numérique pour ordonnées.</t>
        </is>
      </c>
      <c r="AX4" s="9" t="inlineStr">
        <is>
          <t>Nom de la drote.</t>
        </is>
      </c>
      <c r="AY4" s="9" t="inlineStr">
        <is>
          <t>Calcul d'un membre de l'égalité.</t>
        </is>
      </c>
      <c r="AZ4" s="9" t="inlineStr">
        <is>
          <t>Calcul de l'autre membre.</t>
        </is>
      </c>
      <c r="BA4" s="9" t="inlineStr">
        <is>
          <t>Égalité de Pythagore.</t>
        </is>
      </c>
      <c r="BB4" s="9" t="inlineStr">
        <is>
          <t>Évoquer avec a propos la réciproque du théorème de Pyhagore.</t>
        </is>
      </c>
      <c r="BC4" s="9" t="inlineStr">
        <is>
          <t>Conclusion</t>
        </is>
      </c>
      <c r="BD4" s="9" t="inlineStr">
        <is>
          <t>Évoquer la hauteur du triangle isocèle.</t>
        </is>
      </c>
      <c r="BE4" s="9" t="inlineStr">
        <is>
          <t>Formule littérale avec les notations de l'énoncé.</t>
        </is>
      </c>
      <c r="BF4" s="9" t="inlineStr">
        <is>
          <t>Valeur numérique de AM.</t>
        </is>
      </c>
      <c r="BG4" s="9" t="inlineStr">
        <is>
          <t>Substitution dans la formule.</t>
        </is>
      </c>
      <c r="BH4" s="9" t="s">
        <v>20</v>
      </c>
      <c r="BI4" s="9" t="s">
        <v>21</v>
      </c>
      <c r="BJ4" s="9" t="s">
        <v>18</v>
      </c>
      <c r="BK4" s="9" t="s">
        <v>15</v>
      </c>
      <c r="BL4" s="10"/>
      <c r="BM4" s="10"/>
      <c r="BN4" s="9" t="s">
        <v>19</v>
      </c>
      <c r="BO4" s="9" t="s">
        <v>22</v>
      </c>
      <c r="BP4" s="9" t="s">
        <v>20</v>
      </c>
      <c r="BQ4" s="9" t="s">
        <v>21</v>
      </c>
      <c r="BR4" s="9" t="s">
        <v>22</v>
      </c>
      <c r="BS4" s="9" t="s">
        <v>20</v>
      </c>
      <c r="BT4" s="9" t="inlineStr">
        <is>
          <t>Respect e l'arrondi.</t>
        </is>
      </c>
      <c r="BU4" s="9" t="inlineStr">
        <is>
          <t>Phrase de conclusion.</t>
        </is>
      </c>
      <c r="BV4" s="9" t="inlineStr">
        <is>
          <t>Calcul du coefficient multiplicateur. / Application du pourcentage.</t>
        </is>
      </c>
      <c r="BW4" s="9" t="inlineStr">
        <is>
          <t>Formule littérale our la valeur d'arrivée. / Résultat du montant de l'augmentation.</t>
        </is>
      </c>
      <c r="BX4" s="9" t="inlineStr">
        <is>
          <t>Formule numérique, substitution. / Ajout au montant initial.</t>
        </is>
      </c>
      <c r="BY4" s="9" t="s">
        <v>20</v>
      </c>
      <c r="BZ4" s="11"/>
      <c r="CA4" s="11"/>
      <c r="CB4" s="9" t="inlineStr">
        <is>
          <t>Mise en évidence de la mise au même dénominateur.</t>
        </is>
      </c>
      <c r="CC4" s="9" t="inlineStr">
        <is>
          <t>Somme correcte.</t>
        </is>
      </c>
      <c r="CD4" s="9" t="s">
        <v>23</v>
      </c>
      <c r="CE4" s="9" t="s">
        <v>20</v>
      </c>
      <c r="CF4" s="9" t="inlineStr">
        <is>
          <t>Mise en évidence du produit des numérateurs et dénominateurs.</t>
        </is>
      </c>
      <c r="CG4" s="9" t="s">
        <v>23</v>
      </c>
      <c r="CH4" s="9" t="s">
        <v>20</v>
      </c>
      <c r="CI4" s="9" t="inlineStr">
        <is>
          <t>Règle puissance d'un nombre lui-même à une puissance.</t>
        </is>
      </c>
      <c r="CJ4" s="9" t="inlineStr">
        <is>
          <t>Règle produit de deux nombres à la même puissance.</t>
        </is>
      </c>
      <c r="CK4" s="9" t="inlineStr">
        <is>
          <t>Règle inverse d'une puissance.</t>
        </is>
      </c>
      <c r="CL4" s="9" t="s">
        <v>20</v>
      </c>
      <c r="CM4" s="10"/>
      <c r="CN4" s="10"/>
      <c r="CO4" s="9" t="s">
        <v>24</v>
      </c>
      <c r="CP4" s="9" t="s">
        <v>24</v>
      </c>
      <c r="CQ4" s="9" t="s">
        <v>24</v>
      </c>
      <c r="CR4" s="9" t="s">
        <v>24</v>
      </c>
      <c r="CS4" s="9" t="s">
        <v>24</v>
      </c>
      <c r="CT4" s="9" t="s">
        <v>24</v>
      </c>
      <c r="CU4" s="9" t="s">
        <v>24</v>
      </c>
      <c r="CV4" s="9" t="s">
        <v>24</v>
      </c>
      <c r="CW4" s="10"/>
      <c r="CX4" s="10"/>
      <c r="CY4" s="9" t="inlineStr">
        <is>
          <t>Justification formule, hauteur.</t>
        </is>
      </c>
      <c r="CZ4" s="9" t="s">
        <v>19</v>
      </c>
      <c r="DA4" s="9" t="s">
        <v>18</v>
      </c>
      <c r="DB4" s="9" t="s">
        <v>20</v>
      </c>
      <c r="DC4" s="9" t="inlineStr">
        <is>
          <t>Idée d'enlever les morceaux.</t>
        </is>
      </c>
      <c r="DD4" s="9" t="s">
        <v>20</v>
      </c>
      <c r="DE4" s="9" t="inlineStr">
        <is>
          <t>Formule de proportion numérique ou littérale.</t>
        </is>
      </c>
      <c r="DF4" s="9" t="inlineStr">
        <is>
          <t>décompositions en facteurs premiers.</t>
        </is>
      </c>
      <c r="DG4" s="9" t="inlineStr">
        <is>
          <t>Forme irréductible du résultat.</t>
        </is>
      </c>
      <c r="DH4" s="9" t="inlineStr">
        <is>
          <t>la formule littérale justifiée ou non.</t>
        </is>
      </c>
      <c r="DI4" s="9"/>
      <c r="DJ4" s="9"/>
      <c r="DK4" s="9" t="inlineStr">
        <is>
          <t>Faire apparaître l'égalité.</t>
        </is>
      </c>
      <c r="DL4" s="9" t="inlineStr">
        <is>
          <t>Développer.</t>
        </is>
      </c>
      <c r="DM4" s="9" t="inlineStr">
        <is>
          <t>Réduire et ordonner.</t>
        </is>
      </c>
      <c r="DN4" s="9" t="inlineStr">
        <is>
          <t>Soustraire de chaque côté.</t>
        </is>
      </c>
      <c r="DO4" s="9" t="inlineStr">
        <is>
          <t>Diviser de chaque côté.</t>
        </is>
      </c>
      <c r="DP4" s="9" t="inlineStr">
        <is>
          <t>Trouver la réponse.</t>
        </is>
      </c>
      <c r="DQ4" s="9" t="inlineStr">
        <is>
          <t>Donner l'ensemble des solutions.</t>
        </is>
      </c>
      <c r="DR4" s="9" t="inlineStr">
        <is>
          <t>Faire le lien entre ce qui a été trouvé et l'objectif de l'exercice.</t>
        </is>
      </c>
      <c r="DS4" s="10"/>
      <c r="DT4" s="10"/>
      <c r="DU4" s="9" t="s">
        <v>25</v>
      </c>
      <c r="DV4" s="9" t="s">
        <v>26</v>
      </c>
      <c r="DW4" s="9" t="inlineStr">
        <is>
          <t>Écriture dans la marge</t>
        </is>
      </c>
      <c r="DX4" s="9" t="inlineStr">
        <is>
          <t>Colonnes sur la copie</t>
        </is>
      </c>
      <c r="DY4" s="10"/>
      <c r="DZ4" s="10"/>
      <c r="EA4" s="9"/>
      <c r="EB4" s="3"/>
      <c r="EC4" s="3"/>
      <c r="ED4" s="3"/>
    </row>
    <row r="5" spans="1:254" customHeight="1" ht="13.5">
      <c r="CC5" s="1"/>
      <c r="CD5" s="1"/>
      <c r="CM5" s="2"/>
      <c r="CN5" s="2"/>
      <c r="CO5" t="s">
        <v>27</v>
      </c>
      <c r="CQ5" t="s">
        <v>27</v>
      </c>
      <c r="CS5" t="s">
        <v>28</v>
      </c>
      <c r="CU5" t="s">
        <v>29</v>
      </c>
      <c r="CW5" s="2"/>
      <c r="CX5" s="2"/>
      <c r="DS5" s="2"/>
      <c r="DT5" s="2"/>
      <c r="DY5" s="2"/>
      <c r="DZ5" s="2"/>
      <c r="EB5" s="3"/>
      <c r="EC5" s="3"/>
      <c r="ED5" s="3"/>
    </row>
    <row r="6" spans="1:254" customHeight="1" ht="13.5">
      <c r="CC6" s="1"/>
      <c r="CD6" s="1"/>
      <c r="CM6" s="2"/>
      <c r="CN6" s="2"/>
      <c r="CW6" s="2"/>
      <c r="CX6" s="2"/>
      <c r="DS6" s="2"/>
      <c r="DT6" s="2"/>
      <c r="DY6" s="2"/>
      <c r="DZ6" s="2"/>
      <c r="EB6" s="3"/>
      <c r="EC6" s="3"/>
      <c r="ED6" s="3"/>
    </row>
    <row r="7" spans="1:254" customHeight="1" ht="13.5">
      <c r="CC7" s="1"/>
      <c r="CD7" s="1"/>
      <c r="CM7" s="2"/>
      <c r="CN7" s="2"/>
      <c r="CW7" s="2"/>
      <c r="CX7" s="2"/>
      <c r="DS7" s="2"/>
      <c r="DT7" s="2"/>
      <c r="DY7" s="2"/>
      <c r="DZ7" s="2"/>
      <c r="EB7" s="3"/>
      <c r="EC7" s="3"/>
      <c r="ED7" s="3"/>
    </row>
    <row r="8" spans="1:254" ht="13.5">
      <c r="CC8" s="1"/>
      <c r="CD8" s="1"/>
      <c r="CM8" s="2"/>
      <c r="CN8" s="2"/>
      <c r="CW8" s="2"/>
      <c r="CX8" s="2"/>
      <c r="DS8" s="2"/>
      <c r="DT8" s="2"/>
      <c r="DY8" s="2"/>
      <c r="DZ8" s="2"/>
      <c r="EB8" s="3"/>
      <c r="EC8" s="3"/>
      <c r="ED8" s="3"/>
    </row>
    <row r="9" spans="1:254" ht="13.5">
      <c r="CC9" s="1"/>
      <c r="CD9" s="1"/>
      <c r="CM9" s="2"/>
      <c r="CN9" s="2"/>
      <c r="CW9" s="2"/>
      <c r="CX9" s="2"/>
      <c r="DS9" s="2"/>
      <c r="DT9" s="2"/>
      <c r="DY9" s="2"/>
      <c r="DZ9" s="2"/>
      <c r="EB9" s="3"/>
      <c r="EC9" s="3"/>
      <c r="ED9" s="3"/>
    </row>
    <row r="10" spans="1:254" ht="13.5">
      <c r="CC10" s="1"/>
      <c r="CD10" s="1"/>
      <c r="CM10" s="2"/>
      <c r="CN10" s="2"/>
      <c r="CW10" s="2"/>
      <c r="CX10" s="2"/>
      <c r="DS10" s="2"/>
      <c r="DT10" s="2"/>
      <c r="DY10" s="2"/>
      <c r="DZ10" s="2"/>
      <c r="EB10" s="3"/>
      <c r="EC10" s="3"/>
      <c r="ED10" s="3"/>
    </row>
    <row r="11" spans="1:254" ht="13.5">
      <c r="A11" s="12">
        <v>21010</v>
      </c>
      <c r="B11" s="12"/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11</v>
      </c>
      <c r="H11" s="8" t="s">
        <v>11</v>
      </c>
      <c r="I11" s="8" t="s">
        <v>11</v>
      </c>
      <c r="J11" s="8" t="s">
        <v>11</v>
      </c>
      <c r="K11" s="8"/>
      <c r="L11" s="8" t="s">
        <v>11</v>
      </c>
      <c r="M11" s="8" t="s">
        <v>12</v>
      </c>
      <c r="N11" s="8" t="s">
        <v>11</v>
      </c>
      <c r="O11" s="8" t="s">
        <v>11</v>
      </c>
      <c r="P11" s="8" t="s">
        <v>11</v>
      </c>
      <c r="Q11" s="8" t="s">
        <v>11</v>
      </c>
      <c r="R11" s="8" t="s">
        <v>12</v>
      </c>
      <c r="S11" s="8" t="s">
        <v>12</v>
      </c>
      <c r="T11" s="8" t="s">
        <v>12</v>
      </c>
      <c r="U11" s="8" t="s">
        <v>12</v>
      </c>
      <c r="V11" s="8" t="s">
        <v>12</v>
      </c>
      <c r="W11" s="8" t="s">
        <v>12</v>
      </c>
      <c r="X11" s="8" t="s">
        <v>12</v>
      </c>
      <c r="Y11" s="8" t="s">
        <v>12</v>
      </c>
      <c r="Z11" s="8" t="s">
        <v>12</v>
      </c>
      <c r="AA11" s="8" t="s">
        <v>12</v>
      </c>
      <c r="AB11" s="8" t="s">
        <v>12</v>
      </c>
      <c r="AC11" s="8" t="s">
        <v>11</v>
      </c>
      <c r="AD11" s="8" t="s">
        <v>12</v>
      </c>
      <c r="AE11" s="8"/>
      <c r="AF11">
        <f>COUNTIF(C11:AE11,"a")</f>
        <v>10</v>
      </c>
      <c r="AH11" s="8" t="s">
        <v>11</v>
      </c>
      <c r="AI11" s="8" t="s">
        <v>11</v>
      </c>
      <c r="AJ11" s="8" t="s">
        <v>11</v>
      </c>
      <c r="AK11" s="8" t="s">
        <v>11</v>
      </c>
      <c r="AL11" s="8" t="s">
        <v>11</v>
      </c>
      <c r="AM11" s="8" t="s">
        <v>11</v>
      </c>
      <c r="AN11" s="8" t="s">
        <v>11</v>
      </c>
      <c r="AO11" s="8" t="s">
        <v>11</v>
      </c>
      <c r="AP11" s="8" t="s">
        <v>11</v>
      </c>
      <c r="AQ11" s="8"/>
      <c r="AR11" s="8" t="s">
        <v>11</v>
      </c>
      <c r="AS11" s="8"/>
      <c r="AT11" s="8" t="s">
        <v>11</v>
      </c>
      <c r="AU11" s="8" t="s">
        <v>11</v>
      </c>
      <c r="AV11" s="8" t="s">
        <v>11</v>
      </c>
      <c r="AW11" s="8" t="s">
        <v>12</v>
      </c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>
        <f>COUNTIF(AH11:BK11,"a")</f>
        <v>13</v>
      </c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>
        <f>COUNTIF(BN11:BY11,"a")</f>
        <v>0</v>
      </c>
      <c r="CB11" s="8"/>
      <c r="CC11" s="8"/>
      <c r="CD11" s="8"/>
      <c r="CE11" s="8" t="s">
        <v>12</v>
      </c>
      <c r="CF11" s="8"/>
      <c r="CG11" s="8" t="s">
        <v>12</v>
      </c>
      <c r="CH11" s="8" t="s">
        <v>12</v>
      </c>
      <c r="CI11" s="8" t="s">
        <v>11</v>
      </c>
      <c r="CJ11" s="8" t="s">
        <v>11</v>
      </c>
      <c r="CK11" s="8"/>
      <c r="CL11" s="8"/>
      <c r="CM11" s="2">
        <f>COUNTIF(CB11:CL11,"a")</f>
        <v>2</v>
      </c>
      <c r="CN11" s="2"/>
      <c r="CO11" s="8" t="s">
        <v>11</v>
      </c>
      <c r="CP11" s="8" t="s">
        <v>11</v>
      </c>
      <c r="CQ11" s="8" t="s">
        <v>11</v>
      </c>
      <c r="CR11" s="8" t="s">
        <v>11</v>
      </c>
      <c r="CS11" s="8" t="s">
        <v>12</v>
      </c>
      <c r="CT11" s="8" t="s">
        <v>12</v>
      </c>
      <c r="CU11" s="8" t="s">
        <v>12</v>
      </c>
      <c r="CV11" s="8" t="s">
        <v>12</v>
      </c>
      <c r="CW11" s="2">
        <f>COUNTIF(CO11:CV11,"a")</f>
        <v>4</v>
      </c>
      <c r="CX11" s="2"/>
      <c r="CY11" s="8"/>
      <c r="CZ11" s="8" t="s">
        <v>11</v>
      </c>
      <c r="DA11" s="8" t="s">
        <v>11</v>
      </c>
      <c r="DB11" s="8" t="s">
        <v>11</v>
      </c>
      <c r="DC11" s="8" t="s">
        <v>11</v>
      </c>
      <c r="DD11" s="8" t="s">
        <v>11</v>
      </c>
      <c r="DE11" s="8" t="s">
        <v>11</v>
      </c>
      <c r="DF11" s="8"/>
      <c r="DG11" s="8" t="s">
        <v>12</v>
      </c>
      <c r="DH11" s="8" t="s">
        <v>11</v>
      </c>
      <c r="DI11" s="8" t="s">
        <v>11</v>
      </c>
      <c r="DJ11" s="8" t="s">
        <v>11</v>
      </c>
      <c r="DK11" s="8"/>
      <c r="DL11" s="8"/>
      <c r="DM11" s="8"/>
      <c r="DN11" s="8"/>
      <c r="DO11" s="8" t="s">
        <v>11</v>
      </c>
      <c r="DP11" s="8" t="s">
        <v>11</v>
      </c>
      <c r="DQ11" s="8"/>
      <c r="DR11" s="8"/>
      <c r="DS11" s="2">
        <f>COUNTIF(CY11:DR11,"a")</f>
        <v>11</v>
      </c>
      <c r="DT11" s="2"/>
      <c r="DU11" s="8"/>
      <c r="DV11" s="8"/>
      <c r="DW11" s="8"/>
      <c r="DX11" s="8"/>
      <c r="DY11" s="2">
        <f>-COUNTIF(DU11:DX11,"a")</f>
        <v>0</v>
      </c>
      <c r="DZ11" s="2"/>
      <c r="EB11" s="3">
        <f>IF($C11="ab","ab",SUM(AF11,BL11,BZ11,CM11,CW11,DS11,DY11))</f>
        <v>40</v>
      </c>
      <c r="EC11" s="3">
        <f>IF($C11="ab","ab",ROUND(EB11/$EB$3*20,2))</f>
        <v>7.3399999999999999</v>
      </c>
      <c r="ED11" s="3">
        <f>IF($C11="ab","ab",MIN(20,ROUNDUP(EB11/85*20.199999999999999)))</f>
        <v>10</v>
      </c>
    </row>
    <row r="12" spans="1:254" ht="13.5">
      <c r="A12" s="12">
        <v>21080</v>
      </c>
      <c r="B12" s="12"/>
      <c r="C12" s="8" t="s">
        <v>11</v>
      </c>
      <c r="D12" s="8" t="s">
        <v>11</v>
      </c>
      <c r="E12" s="8" t="s">
        <v>11</v>
      </c>
      <c r="F12" s="8" t="s">
        <v>11</v>
      </c>
      <c r="G12" s="8" t="s">
        <v>11</v>
      </c>
      <c r="H12" s="8" t="s">
        <v>11</v>
      </c>
      <c r="I12" s="8" t="s">
        <v>11</v>
      </c>
      <c r="J12" s="8" t="s">
        <v>11</v>
      </c>
      <c r="K12" s="8"/>
      <c r="L12" s="8" t="s">
        <v>12</v>
      </c>
      <c r="M12" s="8" t="s">
        <v>12</v>
      </c>
      <c r="N12" s="8" t="s">
        <v>12</v>
      </c>
      <c r="O12" s="8" t="s">
        <v>11</v>
      </c>
      <c r="P12" s="8" t="s">
        <v>11</v>
      </c>
      <c r="Q12" s="8" t="s">
        <v>11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>
        <f>COUNTIF(C12:AE12,"a")</f>
        <v>11</v>
      </c>
      <c r="AH12" s="8" t="s">
        <v>11</v>
      </c>
      <c r="AI12" s="8" t="s">
        <v>11</v>
      </c>
      <c r="AJ12" s="8" t="s">
        <v>11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>
        <f>COUNTIF(AH12:BK12,"a")</f>
        <v>3</v>
      </c>
      <c r="BN12" s="8" t="s">
        <v>11</v>
      </c>
      <c r="BO12" s="8" t="s">
        <v>11</v>
      </c>
      <c r="BP12" s="8" t="s">
        <v>11</v>
      </c>
      <c r="BQ12" s="8" t="s">
        <v>11</v>
      </c>
      <c r="BR12" s="8" t="s">
        <v>12</v>
      </c>
      <c r="BS12" s="8" t="s">
        <v>12</v>
      </c>
      <c r="BT12" s="8" t="s">
        <v>11</v>
      </c>
      <c r="BU12" s="8" t="s">
        <v>12</v>
      </c>
      <c r="BV12" s="8" t="s">
        <v>11</v>
      </c>
      <c r="BW12" s="8" t="s">
        <v>12</v>
      </c>
      <c r="BX12" s="8" t="s">
        <v>11</v>
      </c>
      <c r="BY12" s="8" t="s">
        <v>11</v>
      </c>
      <c r="BZ12">
        <f>COUNTIF(BN12:BY12,"a")</f>
        <v>8</v>
      </c>
      <c r="CB12" s="8" t="s">
        <v>11</v>
      </c>
      <c r="CC12" s="8" t="s">
        <v>11</v>
      </c>
      <c r="CD12" s="8"/>
      <c r="CE12" s="8" t="s">
        <v>11</v>
      </c>
      <c r="CF12" s="8"/>
      <c r="CG12" s="8"/>
      <c r="CH12" s="8" t="s">
        <v>11</v>
      </c>
      <c r="CI12" s="8"/>
      <c r="CJ12" s="8"/>
      <c r="CK12" s="8"/>
      <c r="CL12" s="8"/>
      <c r="CM12" s="2">
        <f>COUNTIF(CB12:CL12,"a")</f>
        <v>4</v>
      </c>
      <c r="CN12" s="2"/>
      <c r="CO12" s="8" t="s">
        <v>11</v>
      </c>
      <c r="CP12" s="8" t="s">
        <v>11</v>
      </c>
      <c r="CQ12" s="8" t="s">
        <v>12</v>
      </c>
      <c r="CR12" s="8" t="s">
        <v>12</v>
      </c>
      <c r="CS12" s="8" t="s">
        <v>12</v>
      </c>
      <c r="CT12" s="8" t="s">
        <v>12</v>
      </c>
      <c r="CU12" s="8" t="s">
        <v>12</v>
      </c>
      <c r="CV12" s="8" t="s">
        <v>12</v>
      </c>
      <c r="CW12" s="2" t="inlineStr">
        <is>
          <t> </t>
        </is>
      </c>
      <c r="CX12" s="2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2">
        <f>COUNTIF(CY12:DR12,"a")</f>
        <v>0</v>
      </c>
      <c r="DT12" s="2"/>
      <c r="DU12" s="8"/>
      <c r="DV12" s="8"/>
      <c r="DW12" s="8"/>
      <c r="DX12" s="8"/>
      <c r="DY12" s="2">
        <f>-COUNTIF(DU12:DX12,"a")</f>
        <v>0</v>
      </c>
      <c r="DZ12" s="2"/>
      <c r="EB12" s="3">
        <f>IF($C12="ab","ab",SUM(AF12,BL12,BZ12,CM12,CW12,DS12,DY12))</f>
        <v>26</v>
      </c>
      <c r="EC12" s="3">
        <f>IF($C12="ab","ab",ROUND(EB12/$EB$3*20,2))</f>
        <v>4.7699999999999996</v>
      </c>
      <c r="ED12" s="3">
        <f>IF($C12="ab","ab",MIN(20,ROUNDUP(EB12/85*20.199999999999999)))</f>
        <v>7</v>
      </c>
    </row>
    <row r="13" spans="1:254" ht="13.5">
      <c r="A13" s="12">
        <v>21090</v>
      </c>
      <c r="B13" s="12"/>
      <c r="C13" s="8" t="s">
        <v>11</v>
      </c>
      <c r="D13" s="8" t="s">
        <v>11</v>
      </c>
      <c r="E13" s="8" t="s">
        <v>11</v>
      </c>
      <c r="F13" s="8" t="s">
        <v>11</v>
      </c>
      <c r="G13" s="8" t="s">
        <v>11</v>
      </c>
      <c r="H13" s="8" t="s">
        <v>11</v>
      </c>
      <c r="I13" s="8" t="s">
        <v>11</v>
      </c>
      <c r="J13" s="8" t="s">
        <v>11</v>
      </c>
      <c r="K13" s="8"/>
      <c r="L13" s="8" t="s">
        <v>11</v>
      </c>
      <c r="M13" s="8" t="s">
        <v>11</v>
      </c>
      <c r="N13" s="8" t="s">
        <v>11</v>
      </c>
      <c r="O13" s="8" t="s">
        <v>11</v>
      </c>
      <c r="P13" s="8" t="s">
        <v>11</v>
      </c>
      <c r="Q13" s="8" t="s">
        <v>11</v>
      </c>
      <c r="R13" s="8" t="s">
        <v>11</v>
      </c>
      <c r="S13" s="8" t="s">
        <v>11</v>
      </c>
      <c r="T13" s="8" t="s">
        <v>11</v>
      </c>
      <c r="U13" s="8" t="s">
        <v>11</v>
      </c>
      <c r="V13" s="8" t="s">
        <v>11</v>
      </c>
      <c r="W13" s="8" t="s">
        <v>11</v>
      </c>
      <c r="X13" s="8" t="s">
        <v>11</v>
      </c>
      <c r="Y13" s="8" t="s">
        <v>11</v>
      </c>
      <c r="Z13" s="8" t="s">
        <v>11</v>
      </c>
      <c r="AA13" s="8" t="s">
        <v>11</v>
      </c>
      <c r="AB13" s="8" t="s">
        <v>11</v>
      </c>
      <c r="AC13" s="8" t="s">
        <v>11</v>
      </c>
      <c r="AD13" s="8" t="s">
        <v>11</v>
      </c>
      <c r="AE13" s="8" t="s">
        <v>11</v>
      </c>
      <c r="AF13">
        <f>COUNTIF(C13:AE13,"a")</f>
        <v>28</v>
      </c>
      <c r="AH13" s="8" t="s">
        <v>11</v>
      </c>
      <c r="AI13" s="8" t="s">
        <v>11</v>
      </c>
      <c r="AJ13" s="8" t="s">
        <v>11</v>
      </c>
      <c r="AK13" s="8" t="s">
        <v>11</v>
      </c>
      <c r="AL13" s="8" t="s">
        <v>11</v>
      </c>
      <c r="AM13" s="8" t="s">
        <v>11</v>
      </c>
      <c r="AN13" s="8" t="s">
        <v>11</v>
      </c>
      <c r="AO13" s="8" t="s">
        <v>11</v>
      </c>
      <c r="AP13" s="8" t="s">
        <v>11</v>
      </c>
      <c r="AQ13" s="8" t="s">
        <v>11</v>
      </c>
      <c r="AR13" s="8" t="s">
        <v>11</v>
      </c>
      <c r="AS13" s="8"/>
      <c r="AT13" s="8" t="s">
        <v>11</v>
      </c>
      <c r="AU13" s="8" t="s">
        <v>11</v>
      </c>
      <c r="AV13" s="8" t="s">
        <v>11</v>
      </c>
      <c r="AW13" s="8" t="s">
        <v>11</v>
      </c>
      <c r="AX13" s="8" t="s">
        <v>12</v>
      </c>
      <c r="AY13" s="8"/>
      <c r="AZ13" s="8"/>
      <c r="BA13" s="8"/>
      <c r="BB13" s="8"/>
      <c r="BC13" s="8"/>
      <c r="BD13" s="8" t="s">
        <v>11</v>
      </c>
      <c r="BE13" s="8"/>
      <c r="BF13" s="8" t="s">
        <v>11</v>
      </c>
      <c r="BG13" s="8" t="s">
        <v>11</v>
      </c>
      <c r="BH13" s="8" t="s">
        <v>11</v>
      </c>
      <c r="BI13" s="8" t="s">
        <v>11</v>
      </c>
      <c r="BJ13" s="8" t="s">
        <v>11</v>
      </c>
      <c r="BK13" s="8" t="s">
        <v>11</v>
      </c>
      <c r="BL13">
        <f>COUNTIF(AH13:BK13,"a")</f>
        <v>22</v>
      </c>
      <c r="BN13" s="8" t="s">
        <v>11</v>
      </c>
      <c r="BO13" s="8" t="s">
        <v>11</v>
      </c>
      <c r="BP13" s="8" t="s">
        <v>11</v>
      </c>
      <c r="BQ13" s="8" t="s">
        <v>11</v>
      </c>
      <c r="BR13" s="8" t="s">
        <v>11</v>
      </c>
      <c r="BS13" s="8" t="s">
        <v>11</v>
      </c>
      <c r="BT13" s="8" t="s">
        <v>11</v>
      </c>
      <c r="BU13" s="8" t="s">
        <v>12</v>
      </c>
      <c r="BV13" s="8" t="s">
        <v>11</v>
      </c>
      <c r="BW13" s="8" t="s">
        <v>11</v>
      </c>
      <c r="BX13" s="8" t="s">
        <v>11</v>
      </c>
      <c r="BY13" s="8" t="s">
        <v>11</v>
      </c>
      <c r="BZ13">
        <f>COUNTIF(BN13:BY13,"a")</f>
        <v>11</v>
      </c>
      <c r="CB13" s="8" t="s">
        <v>11</v>
      </c>
      <c r="CC13" s="8" t="s">
        <v>11</v>
      </c>
      <c r="CD13" s="8"/>
      <c r="CE13" s="8" t="s">
        <v>11</v>
      </c>
      <c r="CF13" s="8" t="s">
        <v>11</v>
      </c>
      <c r="CG13" s="8"/>
      <c r="CH13" s="8" t="s">
        <v>11</v>
      </c>
      <c r="CI13" s="8" t="s">
        <v>11</v>
      </c>
      <c r="CJ13" s="8"/>
      <c r="CK13" s="8"/>
      <c r="CL13" s="8" t="s">
        <v>11</v>
      </c>
      <c r="CM13" s="2">
        <f>COUNTIF(CB13:CL13,"a")</f>
        <v>7</v>
      </c>
      <c r="CN13" s="2"/>
      <c r="CO13" s="8" t="s">
        <v>11</v>
      </c>
      <c r="CP13" s="8" t="s">
        <v>11</v>
      </c>
      <c r="CQ13" s="8" t="s">
        <v>11</v>
      </c>
      <c r="CR13" s="8" t="s">
        <v>11</v>
      </c>
      <c r="CS13" s="8" t="s">
        <v>11</v>
      </c>
      <c r="CT13" s="8" t="s">
        <v>11</v>
      </c>
      <c r="CU13" s="8" t="s">
        <v>12</v>
      </c>
      <c r="CV13" s="8" t="s">
        <v>12</v>
      </c>
      <c r="CW13" s="2">
        <f>COUNTIF(CO13:CV13,"a")</f>
        <v>6</v>
      </c>
      <c r="CX13" s="2"/>
      <c r="CY13" s="8"/>
      <c r="CZ13" s="8"/>
      <c r="DA13" s="8" t="s">
        <v>11</v>
      </c>
      <c r="DB13" s="8" t="s">
        <v>11</v>
      </c>
      <c r="DC13" s="8" t="s">
        <v>11</v>
      </c>
      <c r="DD13" s="8" t="s">
        <v>11</v>
      </c>
      <c r="DE13" s="8" t="s">
        <v>11</v>
      </c>
      <c r="DF13" s="8"/>
      <c r="DG13" s="8" t="s">
        <v>11</v>
      </c>
      <c r="DH13" s="8" t="s">
        <v>12</v>
      </c>
      <c r="DI13" s="8"/>
      <c r="DJ13" s="8"/>
      <c r="DK13" s="8" t="s">
        <v>11</v>
      </c>
      <c r="DL13" s="8" t="s">
        <v>11</v>
      </c>
      <c r="DM13" s="8" t="s">
        <v>11</v>
      </c>
      <c r="DN13" s="8"/>
      <c r="DO13" s="8"/>
      <c r="DP13" s="8" t="s">
        <v>11</v>
      </c>
      <c r="DQ13" s="8"/>
      <c r="DR13" s="8" t="s">
        <v>11</v>
      </c>
      <c r="DS13" s="2">
        <f>COUNTIF(CY13:DR13,"a")</f>
        <v>11</v>
      </c>
      <c r="DT13" s="2"/>
      <c r="DU13" s="8"/>
      <c r="DV13" s="8"/>
      <c r="DW13" s="8"/>
      <c r="DX13" s="8"/>
      <c r="DY13" s="2">
        <f>-COUNTIF(DU13:DX13,"a")</f>
        <v>0</v>
      </c>
      <c r="DZ13" s="2"/>
      <c r="EB13" s="3">
        <f>IF($C13="ab","ab",SUM(AF13,BL13,BZ13,CM13,CW13,DS13,DY13))</f>
        <v>85</v>
      </c>
      <c r="EC13" s="3">
        <f>IF($C13="ab","ab",ROUND(EB13/$EB$3*20,2))</f>
        <v>15.6</v>
      </c>
      <c r="ED13" s="3">
        <f>IF($C13="ab","ab",MIN(20,ROUNDUP(EB13/85*20.199999999999999)))</f>
        <v>20</v>
      </c>
    </row>
    <row r="14" spans="1:254" ht="13.5">
      <c r="A14" s="12">
        <v>21100</v>
      </c>
      <c r="B14" s="12"/>
      <c r="C14" s="8" t="s">
        <v>11</v>
      </c>
      <c r="D14" s="8" t="s">
        <v>11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 t="s">
        <v>11</v>
      </c>
      <c r="K14" s="8"/>
      <c r="L14" s="8" t="s">
        <v>11</v>
      </c>
      <c r="M14" s="8" t="s">
        <v>11</v>
      </c>
      <c r="N14" s="8" t="s">
        <v>11</v>
      </c>
      <c r="O14" s="8" t="s">
        <v>11</v>
      </c>
      <c r="P14" s="8" t="s">
        <v>11</v>
      </c>
      <c r="Q14" s="8" t="s">
        <v>11</v>
      </c>
      <c r="R14" s="8" t="s">
        <v>11</v>
      </c>
      <c r="S14" s="8" t="s">
        <v>11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>
        <f>COUNTIF(C14:AE14,"a")</f>
        <v>16</v>
      </c>
      <c r="AH14" s="8" t="s">
        <v>11</v>
      </c>
      <c r="AI14" s="8" t="s">
        <v>11</v>
      </c>
      <c r="AJ14" s="8" t="s">
        <v>11</v>
      </c>
      <c r="AK14" s="8" t="s">
        <v>11</v>
      </c>
      <c r="AL14" s="8"/>
      <c r="AM14" s="8" t="s">
        <v>11</v>
      </c>
      <c r="AN14" s="8" t="s">
        <v>11</v>
      </c>
      <c r="AO14" s="8" t="s">
        <v>11</v>
      </c>
      <c r="AP14" s="8" t="s">
        <v>11</v>
      </c>
      <c r="AQ14" s="8"/>
      <c r="AR14" s="8"/>
      <c r="AS14" s="8" t="s">
        <v>11</v>
      </c>
      <c r="AT14" s="8" t="s">
        <v>11</v>
      </c>
      <c r="AU14" s="8" t="s">
        <v>11</v>
      </c>
      <c r="AV14" s="8" t="s">
        <v>11</v>
      </c>
      <c r="AW14" s="8" t="s">
        <v>11</v>
      </c>
      <c r="AX14" s="8" t="s">
        <v>12</v>
      </c>
      <c r="AY14" s="8"/>
      <c r="AZ14" s="8"/>
      <c r="BA14" s="8"/>
      <c r="BB14" s="8"/>
      <c r="BC14" s="8"/>
      <c r="BD14" s="8"/>
      <c r="BE14" s="8" t="s">
        <v>11</v>
      </c>
      <c r="BF14" s="8" t="s">
        <v>11</v>
      </c>
      <c r="BG14" s="8" t="s">
        <v>11</v>
      </c>
      <c r="BH14" s="8" t="s">
        <v>11</v>
      </c>
      <c r="BI14" s="8"/>
      <c r="BJ14" s="8"/>
      <c r="BK14" s="8"/>
      <c r="BL14">
        <f>COUNTIF(AH14:BK14,"a")</f>
        <v>17</v>
      </c>
      <c r="BN14" s="8" t="s">
        <v>11</v>
      </c>
      <c r="BO14" s="8" t="s">
        <v>11</v>
      </c>
      <c r="BP14" s="8" t="s">
        <v>11</v>
      </c>
      <c r="BQ14" s="8" t="s">
        <v>12</v>
      </c>
      <c r="BR14" s="8" t="s">
        <v>12</v>
      </c>
      <c r="BS14" s="8" t="s">
        <v>12</v>
      </c>
      <c r="BT14" s="8" t="s">
        <v>11</v>
      </c>
      <c r="BU14" s="8" t="s">
        <v>12</v>
      </c>
      <c r="BV14" s="8" t="s">
        <v>11</v>
      </c>
      <c r="BW14" s="8" t="s">
        <v>11</v>
      </c>
      <c r="BX14" s="8" t="s">
        <v>11</v>
      </c>
      <c r="BY14" s="8" t="s">
        <v>12</v>
      </c>
      <c r="BZ14">
        <f>COUNTIF(BN14:BY14,"a")</f>
        <v>7</v>
      </c>
      <c r="CB14" s="8" t="s">
        <v>11</v>
      </c>
      <c r="CC14" s="8" t="s">
        <v>11</v>
      </c>
      <c r="CD14" s="8"/>
      <c r="CE14" s="8" t="s">
        <v>11</v>
      </c>
      <c r="CF14" s="8" t="s">
        <v>11</v>
      </c>
      <c r="CG14" s="8"/>
      <c r="CH14" s="8" t="s">
        <v>11</v>
      </c>
      <c r="CI14" s="8" t="s">
        <v>11</v>
      </c>
      <c r="CJ14" s="8" t="s">
        <v>11</v>
      </c>
      <c r="CK14" s="8" t="s">
        <v>11</v>
      </c>
      <c r="CL14" s="8" t="s">
        <v>11</v>
      </c>
      <c r="CM14" s="2">
        <f>COUNTIF(CB14:CL14,"a")</f>
        <v>9</v>
      </c>
      <c r="CN14" s="2"/>
      <c r="CO14" s="8" t="s">
        <v>11</v>
      </c>
      <c r="CP14" s="8" t="s">
        <v>11</v>
      </c>
      <c r="CQ14" s="8" t="s">
        <v>11</v>
      </c>
      <c r="CR14" s="8" t="s">
        <v>11</v>
      </c>
      <c r="CS14" s="8" t="s">
        <v>11</v>
      </c>
      <c r="CT14" s="8" t="s">
        <v>11</v>
      </c>
      <c r="CU14" s="8" t="s">
        <v>12</v>
      </c>
      <c r="CV14" s="8" t="s">
        <v>12</v>
      </c>
      <c r="CW14" s="2">
        <f>COUNTIF(CO14:CV14,"a")</f>
        <v>6</v>
      </c>
      <c r="CX14" s="2"/>
      <c r="CY14" s="8"/>
      <c r="CZ14" s="8"/>
      <c r="DA14" s="8" t="s">
        <v>11</v>
      </c>
      <c r="DB14" s="8" t="s">
        <v>11</v>
      </c>
      <c r="DC14" s="8" t="s">
        <v>11</v>
      </c>
      <c r="DD14" s="8" t="s">
        <v>11</v>
      </c>
      <c r="DE14" s="8" t="s">
        <v>11</v>
      </c>
      <c r="DF14" s="8"/>
      <c r="DG14" s="8" t="s">
        <v>11</v>
      </c>
      <c r="DH14" s="8" t="s">
        <v>11</v>
      </c>
      <c r="DI14" s="8" t="s">
        <v>11</v>
      </c>
      <c r="DJ14" s="8" t="s">
        <v>11</v>
      </c>
      <c r="DK14" s="8"/>
      <c r="DL14" s="8"/>
      <c r="DM14" s="8"/>
      <c r="DN14" s="8"/>
      <c r="DO14" s="8" t="s">
        <v>11</v>
      </c>
      <c r="DP14" s="8" t="s">
        <v>11</v>
      </c>
      <c r="DQ14" s="8"/>
      <c r="DR14" s="8"/>
      <c r="DS14" s="2">
        <f>COUNTIF(CY14:DR14,"a")</f>
        <v>11</v>
      </c>
      <c r="DT14" s="2"/>
      <c r="DU14" s="8"/>
      <c r="DV14" s="8"/>
      <c r="DW14" s="8"/>
      <c r="DX14" s="8" t="s">
        <v>11</v>
      </c>
      <c r="DY14" s="2">
        <f>-COUNTIF(DU14:DX14,"a")</f>
        <v>-1</v>
      </c>
      <c r="DZ14" s="2"/>
      <c r="EB14" s="3">
        <f>IF($C14="ab","ab",SUM(AF14,BL14,BZ14,CM14,CW14,DS14,DY14))</f>
        <v>65</v>
      </c>
      <c r="EC14" s="3">
        <f>IF($C14="ab","ab",ROUND(EB14/$EB$3*20,2))</f>
        <v>11.93</v>
      </c>
      <c r="ED14" s="3">
        <f>IF($C14="ab","ab",MIN(20,ROUNDUP(EB14/85*20.199999999999999)))</f>
        <v>16</v>
      </c>
    </row>
    <row r="15" spans="1:254" ht="13.5">
      <c r="A15" s="12">
        <v>21120</v>
      </c>
      <c r="B15" s="12"/>
      <c r="C15" s="8" t="s">
        <v>11</v>
      </c>
      <c r="D15" s="8" t="s">
        <v>11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 t="s">
        <v>11</v>
      </c>
      <c r="K15" s="8"/>
      <c r="L15" s="8" t="s">
        <v>12</v>
      </c>
      <c r="M15" s="8" t="s">
        <v>12</v>
      </c>
      <c r="N15" s="8" t="s">
        <v>11</v>
      </c>
      <c r="O15" s="8" t="s">
        <v>11</v>
      </c>
      <c r="P15" s="8" t="s">
        <v>11</v>
      </c>
      <c r="Q15" s="8" t="s">
        <v>11</v>
      </c>
      <c r="R15" s="8">
        <v>0</v>
      </c>
      <c r="S15" s="8">
        <v>0</v>
      </c>
      <c r="T15" s="8" t="s">
        <v>11</v>
      </c>
      <c r="U15" s="8" t="s">
        <v>11</v>
      </c>
      <c r="V15" s="8"/>
      <c r="W15" s="8"/>
      <c r="X15" s="8"/>
      <c r="Y15" s="8"/>
      <c r="Z15" s="8"/>
      <c r="AA15" s="8" t="s">
        <v>11</v>
      </c>
      <c r="AB15" s="8" t="s">
        <v>11</v>
      </c>
      <c r="AC15" s="8" t="s">
        <v>11</v>
      </c>
      <c r="AD15" s="8" t="s">
        <v>12</v>
      </c>
      <c r="AE15" s="8" t="s">
        <v>12</v>
      </c>
      <c r="AF15">
        <f>COUNTIF(C15:AE15,"a")</f>
        <v>17</v>
      </c>
      <c r="AH15" s="8" t="s">
        <v>11</v>
      </c>
      <c r="AI15" s="8" t="s">
        <v>11</v>
      </c>
      <c r="AJ15" s="8" t="s">
        <v>11</v>
      </c>
      <c r="AK15" s="8" t="s">
        <v>12</v>
      </c>
      <c r="AL15" s="8" t="s">
        <v>12</v>
      </c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>
        <f>COUNTIF(AH15:BK15,"a")</f>
        <v>3</v>
      </c>
      <c r="BN15" s="8" t="s">
        <v>12</v>
      </c>
      <c r="BO15" s="8" t="s">
        <v>12</v>
      </c>
      <c r="BP15" s="8" t="s">
        <v>12</v>
      </c>
      <c r="BQ15" s="8" t="s">
        <v>11</v>
      </c>
      <c r="BR15" s="8" t="s">
        <v>11</v>
      </c>
      <c r="BS15" s="8" t="s">
        <v>11</v>
      </c>
      <c r="BT15" s="8" t="s">
        <v>11</v>
      </c>
      <c r="BU15" s="8" t="s">
        <v>12</v>
      </c>
      <c r="BV15" s="8" t="s">
        <v>11</v>
      </c>
      <c r="BW15" s="8" t="s">
        <v>12</v>
      </c>
      <c r="BX15" s="8" t="s">
        <v>11</v>
      </c>
      <c r="BY15" s="8" t="s">
        <v>11</v>
      </c>
      <c r="BZ15">
        <f>COUNTIF(BN15:BY15,"a")</f>
        <v>7</v>
      </c>
      <c r="CB15" s="8" t="s">
        <v>11</v>
      </c>
      <c r="CC15" s="8" t="s">
        <v>11</v>
      </c>
      <c r="CD15" s="8" t="s">
        <v>11</v>
      </c>
      <c r="CE15" s="8" t="s">
        <v>11</v>
      </c>
      <c r="CF15" s="8" t="s">
        <v>11</v>
      </c>
      <c r="CG15" s="8" t="s">
        <v>11</v>
      </c>
      <c r="CH15" s="8" t="s">
        <v>11</v>
      </c>
      <c r="CI15" s="8" t="s">
        <v>11</v>
      </c>
      <c r="CJ15" s="8" t="s">
        <v>11</v>
      </c>
      <c r="CK15" s="8" t="s">
        <v>11</v>
      </c>
      <c r="CL15" s="8" t="s">
        <v>11</v>
      </c>
      <c r="CM15" s="2">
        <f>COUNTIF(CB15:CL15,"a")</f>
        <v>11</v>
      </c>
      <c r="CN15" s="2"/>
      <c r="CO15" s="8" t="s">
        <v>11</v>
      </c>
      <c r="CP15" s="8" t="s">
        <v>11</v>
      </c>
      <c r="CQ15" s="8" t="s">
        <v>12</v>
      </c>
      <c r="CR15" s="8" t="s">
        <v>12</v>
      </c>
      <c r="CS15" s="8" t="s">
        <v>11</v>
      </c>
      <c r="CT15" s="8" t="s">
        <v>11</v>
      </c>
      <c r="CU15" s="8" t="s">
        <v>12</v>
      </c>
      <c r="CV15" s="8" t="s">
        <v>12</v>
      </c>
      <c r="CW15" s="2">
        <f>COUNTIF(CO15:CV15,"a")</f>
        <v>4</v>
      </c>
      <c r="CX15" s="2"/>
      <c r="CY15" s="8" t="s">
        <v>11</v>
      </c>
      <c r="CZ15" s="8" t="s">
        <v>12</v>
      </c>
      <c r="DA15" s="8" t="s">
        <v>11</v>
      </c>
      <c r="DB15" s="8" t="s">
        <v>11</v>
      </c>
      <c r="DC15" s="8" t="s">
        <v>11</v>
      </c>
      <c r="DD15" s="8" t="s">
        <v>11</v>
      </c>
      <c r="DE15" s="8" t="s">
        <v>11</v>
      </c>
      <c r="DF15" s="8"/>
      <c r="DG15" s="8"/>
      <c r="DH15" s="8" t="s">
        <v>11</v>
      </c>
      <c r="DI15" s="8" t="s">
        <v>11</v>
      </c>
      <c r="DJ15" s="8" t="s">
        <v>11</v>
      </c>
      <c r="DK15" s="8"/>
      <c r="DL15" s="8" t="s">
        <v>12</v>
      </c>
      <c r="DM15" s="8" t="s">
        <v>11</v>
      </c>
      <c r="DN15" s="8" t="s">
        <v>11</v>
      </c>
      <c r="DO15" s="8" t="s">
        <v>11</v>
      </c>
      <c r="DP15" s="8" t="s">
        <v>11</v>
      </c>
      <c r="DQ15" s="8"/>
      <c r="DR15" s="8"/>
      <c r="DS15" s="2">
        <f>COUNTIF(CY15:DR15,"a")</f>
        <v>13</v>
      </c>
      <c r="DT15" s="2"/>
      <c r="DU15" s="8" t="s">
        <v>11</v>
      </c>
      <c r="DV15" s="8"/>
      <c r="DW15" s="8"/>
      <c r="DX15" s="8"/>
      <c r="DY15" s="2">
        <f>-COUNTIF(DU15:DX15,"a")</f>
        <v>-1</v>
      </c>
      <c r="DZ15" s="2"/>
      <c r="EB15" s="3">
        <f>IF($C15="ab","ab",SUM(AF15,BL15,BZ15,CM15,CW15,DS15,DY15))</f>
        <v>54</v>
      </c>
      <c r="EC15" s="3">
        <f>IF($C15="ab","ab",ROUND(EB15/$EB$3*20,2))</f>
        <v>9.9100000000000001</v>
      </c>
      <c r="ED15" s="3">
        <f>IF($C15="ab","ab",MIN(20,ROUNDUP(EB15/85*20.199999999999999)))</f>
        <v>13</v>
      </c>
    </row>
    <row r="16" spans="1:254" ht="13.5">
      <c r="A16" s="12">
        <v>21130</v>
      </c>
      <c r="B16" s="12"/>
      <c r="C16" s="8" t="s">
        <v>11</v>
      </c>
      <c r="D16" s="8" t="s">
        <v>11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/>
      <c r="L16" s="8" t="s">
        <v>11</v>
      </c>
      <c r="M16" s="8" t="s">
        <v>12</v>
      </c>
      <c r="N16" s="8"/>
      <c r="O16" s="8" t="s">
        <v>11</v>
      </c>
      <c r="P16" s="8" t="s">
        <v>11</v>
      </c>
      <c r="Q16" s="8" t="s">
        <v>11</v>
      </c>
      <c r="R16" s="8" t="s">
        <v>11</v>
      </c>
      <c r="S16" s="8" t="s">
        <v>12</v>
      </c>
      <c r="T16" s="8" t="s">
        <v>12</v>
      </c>
      <c r="U16" s="8" t="s">
        <v>12</v>
      </c>
      <c r="V16" s="8" t="s">
        <v>12</v>
      </c>
      <c r="W16" s="8" t="s">
        <v>12</v>
      </c>
      <c r="X16" s="8" t="s">
        <v>12</v>
      </c>
      <c r="Y16" s="8" t="s">
        <v>12</v>
      </c>
      <c r="Z16" s="8" t="s">
        <v>12</v>
      </c>
      <c r="AA16" s="8" t="s">
        <v>12</v>
      </c>
      <c r="AB16" s="8" t="s">
        <v>12</v>
      </c>
      <c r="AC16" s="8" t="s">
        <v>12</v>
      </c>
      <c r="AD16" s="8"/>
      <c r="AE16" s="8"/>
      <c r="AF16">
        <f>COUNTIF(C16:AE16,"a")</f>
        <v>13</v>
      </c>
      <c r="AH16" s="8" t="s">
        <v>11</v>
      </c>
      <c r="AI16" s="8" t="s">
        <v>11</v>
      </c>
      <c r="AJ16" s="8" t="s">
        <v>11</v>
      </c>
      <c r="AK16" s="8"/>
      <c r="AL16" s="8" t="s">
        <v>12</v>
      </c>
      <c r="AM16" s="8" t="s">
        <v>11</v>
      </c>
      <c r="AN16" s="8" t="s">
        <v>11</v>
      </c>
      <c r="AO16" s="8" t="s">
        <v>11</v>
      </c>
      <c r="AP16" s="8"/>
      <c r="AQ16" s="8" t="s">
        <v>12</v>
      </c>
      <c r="AR16" s="8" t="s">
        <v>12</v>
      </c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>
        <f>COUNTIF(AH16:BK16,"a")</f>
        <v>6</v>
      </c>
      <c r="BN16" s="8" t="s">
        <v>11</v>
      </c>
      <c r="BO16" s="8" t="s">
        <v>11</v>
      </c>
      <c r="BP16" s="8" t="s">
        <v>11</v>
      </c>
      <c r="BQ16" s="8" t="s">
        <v>11</v>
      </c>
      <c r="BR16" s="8" t="s">
        <v>11</v>
      </c>
      <c r="BS16" s="8" t="s">
        <v>11</v>
      </c>
      <c r="BT16" s="8" t="s">
        <v>12</v>
      </c>
      <c r="BU16" s="8" t="s">
        <v>12</v>
      </c>
      <c r="BV16" s="8" t="s">
        <v>11</v>
      </c>
      <c r="BW16" s="8"/>
      <c r="BX16" s="8" t="s">
        <v>11</v>
      </c>
      <c r="BY16" s="8" t="s">
        <v>11</v>
      </c>
      <c r="BZ16">
        <f>COUNTIF(BN16:BY16,"a")</f>
        <v>9</v>
      </c>
      <c r="CB16" s="8" t="s">
        <v>11</v>
      </c>
      <c r="CC16" s="8" t="s">
        <v>11</v>
      </c>
      <c r="CD16" s="8"/>
      <c r="CE16" s="8" t="s">
        <v>11</v>
      </c>
      <c r="CF16" s="8" t="s">
        <v>11</v>
      </c>
      <c r="CG16" s="8"/>
      <c r="CH16" s="8" t="s">
        <v>11</v>
      </c>
      <c r="CI16" s="8" t="s">
        <v>11</v>
      </c>
      <c r="CJ16" s="8" t="s">
        <v>11</v>
      </c>
      <c r="CK16" s="8" t="s">
        <v>11</v>
      </c>
      <c r="CL16" s="8" t="s">
        <v>11</v>
      </c>
      <c r="CM16" s="2">
        <f>COUNTIF(CB16:CL16,"a")</f>
        <v>9</v>
      </c>
      <c r="CN16" s="2"/>
      <c r="CO16" s="8" t="s">
        <v>11</v>
      </c>
      <c r="CP16" s="8" t="s">
        <v>11</v>
      </c>
      <c r="CQ16" s="8" t="s">
        <v>11</v>
      </c>
      <c r="CR16" s="8" t="s">
        <v>11</v>
      </c>
      <c r="CS16" s="8" t="s">
        <v>11</v>
      </c>
      <c r="CT16" s="8" t="s">
        <v>11</v>
      </c>
      <c r="CU16" s="8" t="s">
        <v>12</v>
      </c>
      <c r="CV16" s="8" t="s">
        <v>12</v>
      </c>
      <c r="CW16" s="2">
        <f>COUNTIF(CO16:CV16,"a")</f>
        <v>6</v>
      </c>
      <c r="CX16" s="2"/>
      <c r="CY16" s="8"/>
      <c r="CZ16" s="8" t="s">
        <v>12</v>
      </c>
      <c r="DA16" s="8" t="s">
        <v>11</v>
      </c>
      <c r="DB16" s="8" t="s">
        <v>11</v>
      </c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 t="s">
        <v>11</v>
      </c>
      <c r="DO16" s="8" t="s">
        <v>11</v>
      </c>
      <c r="DP16" s="8" t="s">
        <v>11</v>
      </c>
      <c r="DQ16" s="8"/>
      <c r="DR16" s="8"/>
      <c r="DS16" s="2">
        <f>COUNTIF(CY16:DR16,"a")</f>
        <v>5</v>
      </c>
      <c r="DT16" s="2"/>
      <c r="DU16" s="8"/>
      <c r="DV16" s="8"/>
      <c r="DW16" s="8"/>
      <c r="DX16" s="8" t="s">
        <v>11</v>
      </c>
      <c r="DY16" s="2">
        <f>-COUNTIF(DU16:DX16,"a")</f>
        <v>-1</v>
      </c>
      <c r="DZ16" s="2"/>
      <c r="EB16" s="3">
        <f>IF($C16="ab","ab",SUM(AF16,BL16,BZ16,CM16,CW16,DS16,DY16))</f>
        <v>47</v>
      </c>
      <c r="EC16" s="3">
        <f>IF($C16="ab","ab",ROUND(EB16/$EB$3*20,2))</f>
        <v>8.6199999999999992</v>
      </c>
      <c r="ED16" s="3">
        <f>IF($C16="ab","ab",MIN(20,ROUNDUP(EB16/85*20.199999999999999)))</f>
        <v>12</v>
      </c>
    </row>
    <row r="17" spans="1:254" ht="13.5">
      <c r="A17" s="12">
        <v>21140</v>
      </c>
      <c r="B17" s="12"/>
      <c r="C17" s="8" t="s">
        <v>11</v>
      </c>
      <c r="D17" s="8" t="s">
        <v>11</v>
      </c>
      <c r="E17" s="8" t="s">
        <v>11</v>
      </c>
      <c r="F17" s="8" t="s">
        <v>11</v>
      </c>
      <c r="G17" s="8" t="s">
        <v>11</v>
      </c>
      <c r="H17" s="8" t="s">
        <v>11</v>
      </c>
      <c r="I17" s="8" t="s">
        <v>11</v>
      </c>
      <c r="J17" s="8" t="s">
        <v>11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>
        <f>COUNTIF(C17:AE17,"a")</f>
        <v>8</v>
      </c>
      <c r="AH17" s="8" t="s">
        <v>11</v>
      </c>
      <c r="AI17" s="8" t="s">
        <v>11</v>
      </c>
      <c r="AJ17" s="8" t="s">
        <v>11</v>
      </c>
      <c r="AK17" s="8" t="s">
        <v>11</v>
      </c>
      <c r="AL17" s="8" t="s">
        <v>12</v>
      </c>
      <c r="AM17" s="8" t="s">
        <v>11</v>
      </c>
      <c r="AN17" s="8" t="s">
        <v>11</v>
      </c>
      <c r="AO17" s="8" t="s">
        <v>11</v>
      </c>
      <c r="AP17" s="8" t="s">
        <v>11</v>
      </c>
      <c r="AQ17" s="8" t="s">
        <v>11</v>
      </c>
      <c r="AR17" s="8" t="s">
        <v>11</v>
      </c>
      <c r="AS17" s="8" t="s">
        <v>12</v>
      </c>
      <c r="AT17" s="8" t="s">
        <v>11</v>
      </c>
      <c r="AU17" s="8" t="s">
        <v>11</v>
      </c>
      <c r="AV17" s="8" t="s">
        <v>11</v>
      </c>
      <c r="AW17" s="8" t="s">
        <v>11</v>
      </c>
      <c r="AX17" s="8" t="s">
        <v>12</v>
      </c>
      <c r="AY17" s="8"/>
      <c r="AZ17" s="8"/>
      <c r="BA17" s="8"/>
      <c r="BB17" s="8"/>
      <c r="BC17" s="8"/>
      <c r="BD17" s="8"/>
      <c r="BE17" s="8"/>
      <c r="BF17" s="8" t="s">
        <v>11</v>
      </c>
      <c r="BG17" s="8" t="s">
        <v>12</v>
      </c>
      <c r="BH17" s="8" t="s">
        <v>12</v>
      </c>
      <c r="BI17" s="8"/>
      <c r="BJ17" s="8"/>
      <c r="BK17" s="8"/>
      <c r="BL17">
        <f>COUNTIF(AH17:BK17,"a")</f>
        <v>15</v>
      </c>
      <c r="BN17" s="8"/>
      <c r="BO17" s="8" t="s">
        <v>11</v>
      </c>
      <c r="BP17" s="8" t="s">
        <v>11</v>
      </c>
      <c r="BQ17" s="8"/>
      <c r="BR17" s="8"/>
      <c r="BS17" s="8"/>
      <c r="BT17" s="8"/>
      <c r="BU17" s="8"/>
      <c r="BV17" s="8"/>
      <c r="BW17" s="8"/>
      <c r="BX17" s="8"/>
      <c r="BY17" s="8"/>
      <c r="BZ17">
        <f>COUNTIF(BN17:BY17,"a")</f>
        <v>2</v>
      </c>
      <c r="CB17" s="8" t="s">
        <v>11</v>
      </c>
      <c r="CC17" s="8" t="s">
        <v>11</v>
      </c>
      <c r="CD17" s="8"/>
      <c r="CE17" s="8" t="s">
        <v>11</v>
      </c>
      <c r="CF17" s="8" t="s">
        <v>11</v>
      </c>
      <c r="CG17" s="8" t="s">
        <v>11</v>
      </c>
      <c r="CH17" s="8" t="s">
        <v>11</v>
      </c>
      <c r="CI17" s="8"/>
      <c r="CJ17" s="8"/>
      <c r="CK17" s="8"/>
      <c r="CL17" s="8"/>
      <c r="CM17" s="2">
        <f>COUNTIF(CB17:CL17,"a")</f>
        <v>6</v>
      </c>
      <c r="CN17" s="2"/>
      <c r="CO17" s="8" t="s">
        <v>11</v>
      </c>
      <c r="CP17" s="8" t="s">
        <v>11</v>
      </c>
      <c r="CQ17" s="8" t="s">
        <v>11</v>
      </c>
      <c r="CR17" s="8" t="s">
        <v>11</v>
      </c>
      <c r="CS17" s="8" t="s">
        <v>12</v>
      </c>
      <c r="CT17" s="8" t="s">
        <v>12</v>
      </c>
      <c r="CU17" s="8" t="s">
        <v>12</v>
      </c>
      <c r="CV17" s="8" t="s">
        <v>12</v>
      </c>
      <c r="CW17" s="2">
        <f>COUNTIF(CO17:CV17,"a")</f>
        <v>4</v>
      </c>
      <c r="CX17" s="2"/>
      <c r="CY17" s="8"/>
      <c r="CZ17" s="8"/>
      <c r="DA17" s="8" t="s">
        <v>11</v>
      </c>
      <c r="DB17" s="8" t="s">
        <v>11</v>
      </c>
      <c r="DC17" s="8" t="s">
        <v>11</v>
      </c>
      <c r="DD17" s="8" t="s">
        <v>11</v>
      </c>
      <c r="DE17" s="8"/>
      <c r="DF17" s="8"/>
      <c r="DG17" s="8"/>
      <c r="DH17" s="8" t="s">
        <v>11</v>
      </c>
      <c r="DI17" s="8" t="s">
        <v>11</v>
      </c>
      <c r="DJ17" s="8" t="s">
        <v>11</v>
      </c>
      <c r="DK17" s="8"/>
      <c r="DL17" s="8"/>
      <c r="DM17" s="8"/>
      <c r="DN17" s="8" t="s">
        <v>11</v>
      </c>
      <c r="DO17" s="8" t="s">
        <v>11</v>
      </c>
      <c r="DP17" s="8" t="s">
        <v>11</v>
      </c>
      <c r="DQ17" s="8"/>
      <c r="DR17" s="8" t="s">
        <v>11</v>
      </c>
      <c r="DS17" s="2">
        <f>COUNTIF(CY17:DR17,"a")</f>
        <v>11</v>
      </c>
      <c r="DT17" s="2"/>
      <c r="DU17" s="8"/>
      <c r="DV17" s="8"/>
      <c r="DW17" s="8"/>
      <c r="DX17" s="8"/>
      <c r="DY17" s="2">
        <f>-COUNTIF(DU17:DX17,"a")</f>
        <v>0</v>
      </c>
      <c r="DZ17" s="2"/>
      <c r="EB17" s="3">
        <f>IF($C17="ab","ab",SUM(AF17,BL17,BZ17,CM17,CW17,DS17,DY17))</f>
        <v>46</v>
      </c>
      <c r="EC17" s="3">
        <f>IF($C17="ab","ab",ROUND(EB17/$EB$3*20,2))</f>
        <v>8.4399999999999995</v>
      </c>
      <c r="ED17" s="3">
        <f>IF($C17="ab","ab",MIN(20,ROUNDUP(EB17/85*20.199999999999999)))</f>
        <v>11</v>
      </c>
    </row>
    <row r="18" spans="1:254" ht="13.5">
      <c r="A18" s="12">
        <v>21150</v>
      </c>
      <c r="B18" s="12"/>
      <c r="C18" s="8" t="s">
        <v>11</v>
      </c>
      <c r="D18" s="8" t="s">
        <v>11</v>
      </c>
      <c r="E18" s="8" t="s">
        <v>11</v>
      </c>
      <c r="F18" s="8" t="s">
        <v>11</v>
      </c>
      <c r="G18" s="8" t="s">
        <v>11</v>
      </c>
      <c r="H18" s="8" t="s">
        <v>11</v>
      </c>
      <c r="I18" s="8" t="s">
        <v>11</v>
      </c>
      <c r="J18" s="8" t="s">
        <v>11</v>
      </c>
      <c r="K18" s="8" t="s">
        <v>11</v>
      </c>
      <c r="L18" s="8" t="s">
        <v>11</v>
      </c>
      <c r="M18" s="8" t="s">
        <v>11</v>
      </c>
      <c r="N18" s="8" t="s">
        <v>11</v>
      </c>
      <c r="O18" s="8" t="s">
        <v>11</v>
      </c>
      <c r="P18" s="8" t="s">
        <v>11</v>
      </c>
      <c r="Q18" s="8" t="s">
        <v>11</v>
      </c>
      <c r="R18" s="8" t="s">
        <v>11</v>
      </c>
      <c r="S18" s="8" t="s">
        <v>11</v>
      </c>
      <c r="T18" s="8" t="s">
        <v>11</v>
      </c>
      <c r="U18" s="8" t="s">
        <v>11</v>
      </c>
      <c r="V18" s="8"/>
      <c r="W18" s="8"/>
      <c r="X18" s="8" t="s">
        <v>12</v>
      </c>
      <c r="Y18" s="8"/>
      <c r="Z18" s="8"/>
      <c r="AA18" s="8" t="s">
        <v>11</v>
      </c>
      <c r="AB18" s="8" t="s">
        <v>11</v>
      </c>
      <c r="AC18" s="8" t="s">
        <v>11</v>
      </c>
      <c r="AD18" s="8" t="s">
        <v>11</v>
      </c>
      <c r="AE18" s="8"/>
      <c r="AF18">
        <f>COUNTIF(C18:AE18,"a")</f>
        <v>23</v>
      </c>
      <c r="AH18" s="8" t="s">
        <v>11</v>
      </c>
      <c r="AI18" s="8" t="s">
        <v>11</v>
      </c>
      <c r="AJ18" s="8" t="s">
        <v>11</v>
      </c>
      <c r="AK18" s="8"/>
      <c r="AL18" s="8" t="s">
        <v>11</v>
      </c>
      <c r="AM18" s="8" t="s">
        <v>11</v>
      </c>
      <c r="AN18" s="8" t="s">
        <v>11</v>
      </c>
      <c r="AO18" s="8" t="s">
        <v>11</v>
      </c>
      <c r="AP18" s="8" t="s">
        <v>11</v>
      </c>
      <c r="AQ18" s="8" t="s">
        <v>11</v>
      </c>
      <c r="AR18" s="8" t="s">
        <v>11</v>
      </c>
      <c r="AS18" s="8" t="s">
        <v>11</v>
      </c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>
        <f>COUNTIF(AH18:BK18,"a")</f>
        <v>11</v>
      </c>
      <c r="BN18" s="8" t="s">
        <v>11</v>
      </c>
      <c r="BO18" s="8" t="s">
        <v>11</v>
      </c>
      <c r="BP18" s="8" t="s">
        <v>11</v>
      </c>
      <c r="BQ18" s="8" t="s">
        <v>11</v>
      </c>
      <c r="BR18" s="8" t="s">
        <v>11</v>
      </c>
      <c r="BS18" s="8" t="s">
        <v>11</v>
      </c>
      <c r="BT18" s="8" t="s">
        <v>11</v>
      </c>
      <c r="BU18" s="8" t="s">
        <v>12</v>
      </c>
      <c r="BV18" s="8" t="s">
        <v>11</v>
      </c>
      <c r="BW18" s="8" t="s">
        <v>11</v>
      </c>
      <c r="BX18" s="8" t="s">
        <v>11</v>
      </c>
      <c r="BY18" s="8" t="s">
        <v>11</v>
      </c>
      <c r="BZ18">
        <f>COUNTIF(BN18:BY18,"a")</f>
        <v>11</v>
      </c>
      <c r="CB18" s="8" t="s">
        <v>11</v>
      </c>
      <c r="CC18" s="8" t="s">
        <v>11</v>
      </c>
      <c r="CD18" s="8"/>
      <c r="CE18" s="8" t="s">
        <v>11</v>
      </c>
      <c r="CF18" s="8" t="s">
        <v>11</v>
      </c>
      <c r="CG18" s="8"/>
      <c r="CH18" s="8" t="s">
        <v>11</v>
      </c>
      <c r="CI18" s="8"/>
      <c r="CJ18" s="8"/>
      <c r="CK18" s="8"/>
      <c r="CL18" s="8"/>
      <c r="CM18" s="2">
        <f>COUNTIF(CB18:CL18,"a")</f>
        <v>5</v>
      </c>
      <c r="CN18" s="2"/>
      <c r="CO18" s="8" t="s">
        <v>11</v>
      </c>
      <c r="CP18" s="8" t="s">
        <v>11</v>
      </c>
      <c r="CQ18" s="8" t="s">
        <v>11</v>
      </c>
      <c r="CR18" s="8" t="s">
        <v>11</v>
      </c>
      <c r="CS18" s="8" t="s">
        <v>12</v>
      </c>
      <c r="CT18" s="8" t="s">
        <v>12</v>
      </c>
      <c r="CU18" s="8"/>
      <c r="CV18" s="8"/>
      <c r="CW18" s="2">
        <f>COUNTIF(CO18:CV18,"a")</f>
        <v>4</v>
      </c>
      <c r="CX18" s="2"/>
      <c r="CY18" s="8"/>
      <c r="CZ18" s="8" t="s">
        <v>11</v>
      </c>
      <c r="DA18" s="8" t="s">
        <v>11</v>
      </c>
      <c r="DB18" s="8" t="s">
        <v>12</v>
      </c>
      <c r="DC18" s="8" t="s">
        <v>11</v>
      </c>
      <c r="DD18" s="8" t="s">
        <v>12</v>
      </c>
      <c r="DE18" s="8" t="s">
        <v>11</v>
      </c>
      <c r="DF18" s="8"/>
      <c r="DG18" s="8" t="s">
        <v>11</v>
      </c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2">
        <f>COUNTIF(CY18:DR18,"a")</f>
        <v>5</v>
      </c>
      <c r="DT18" s="2"/>
      <c r="DU18" s="8"/>
      <c r="DV18" s="8"/>
      <c r="DW18" s="8"/>
      <c r="DX18" s="8"/>
      <c r="DY18" s="2">
        <f>-COUNTIF(DU18:DX18,"a")</f>
        <v>0</v>
      </c>
      <c r="DZ18" s="2"/>
      <c r="EB18" s="3">
        <f>IF($C18="ab","ab",SUM(AF18,BL18,BZ18,CM18,CW18,DS18,DY18))</f>
        <v>59</v>
      </c>
      <c r="EC18" s="3">
        <f>IF($C18="ab","ab",ROUND(EB18/$EB$3*20,2))</f>
        <v>10.83</v>
      </c>
      <c r="ED18" s="3">
        <f>IF($C18="ab","ab",MIN(20,ROUNDUP(EB18/85*20.199999999999999)))</f>
        <v>15</v>
      </c>
    </row>
    <row r="19" spans="1:254" ht="13.5">
      <c r="A19" s="12">
        <v>21160</v>
      </c>
      <c r="B19" s="12"/>
      <c r="C19" s="8" t="s">
        <v>12</v>
      </c>
      <c r="D19" s="8" t="s">
        <v>12</v>
      </c>
      <c r="E19" s="8" t="s">
        <v>12</v>
      </c>
      <c r="F19" s="8" t="s">
        <v>12</v>
      </c>
      <c r="G19" s="8" t="s">
        <v>12</v>
      </c>
      <c r="H19" s="8" t="s">
        <v>12</v>
      </c>
      <c r="I19" s="8" t="s">
        <v>12</v>
      </c>
      <c r="J19" s="8" t="s">
        <v>12</v>
      </c>
      <c r="K19" s="8"/>
      <c r="L19" s="8" t="s">
        <v>11</v>
      </c>
      <c r="M19" s="8" t="s">
        <v>12</v>
      </c>
      <c r="N19" s="8" t="s">
        <v>11</v>
      </c>
      <c r="O19" s="8" t="s">
        <v>11</v>
      </c>
      <c r="P19" s="8" t="s">
        <v>12</v>
      </c>
      <c r="Q19" s="8" t="s">
        <v>11</v>
      </c>
      <c r="R19" s="8" t="s">
        <v>12</v>
      </c>
      <c r="S19" s="8" t="s">
        <v>12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>
        <f>COUNTIF(C19:AE19,"a")</f>
        <v>4</v>
      </c>
      <c r="AH19" s="8" t="s">
        <v>11</v>
      </c>
      <c r="AI19" s="8" t="s">
        <v>11</v>
      </c>
      <c r="AJ19" s="8" t="s">
        <v>11</v>
      </c>
      <c r="AK19" s="8"/>
      <c r="AL19" s="8" t="s">
        <v>12</v>
      </c>
      <c r="AM19" s="8" t="s">
        <v>11</v>
      </c>
      <c r="AN19" s="8" t="s">
        <v>11</v>
      </c>
      <c r="AO19" s="8" t="s">
        <v>11</v>
      </c>
      <c r="AP19" s="8" t="s">
        <v>11</v>
      </c>
      <c r="AQ19" s="8" t="s">
        <v>11</v>
      </c>
      <c r="AR19" s="8" t="s">
        <v>11</v>
      </c>
      <c r="AS19" s="8" t="s">
        <v>11</v>
      </c>
      <c r="AT19" s="8"/>
      <c r="AU19" s="8" t="s">
        <v>11</v>
      </c>
      <c r="AV19" s="8" t="s">
        <v>11</v>
      </c>
      <c r="AW19" s="8" t="s">
        <v>11</v>
      </c>
      <c r="AX19" s="8" t="s">
        <v>12</v>
      </c>
      <c r="AY19" s="8" t="s">
        <v>11</v>
      </c>
      <c r="AZ19" s="8" t="s">
        <v>11</v>
      </c>
      <c r="BA19" s="8" t="s">
        <v>11</v>
      </c>
      <c r="BB19" s="8" t="s">
        <v>11</v>
      </c>
      <c r="BC19" s="8" t="s">
        <v>11</v>
      </c>
      <c r="BD19" s="8"/>
      <c r="BE19" s="8"/>
      <c r="BF19" s="8"/>
      <c r="BG19" s="8"/>
      <c r="BH19" s="8"/>
      <c r="BI19" s="8"/>
      <c r="BJ19" s="8"/>
      <c r="BK19" s="8"/>
      <c r="BL19">
        <f>COUNTIF(AH19:BK19,"a")</f>
        <v>18</v>
      </c>
      <c r="BN19" s="8" t="s">
        <v>11</v>
      </c>
      <c r="BO19" s="8"/>
      <c r="BP19" s="8" t="s">
        <v>11</v>
      </c>
      <c r="BQ19" s="8" t="s">
        <v>11</v>
      </c>
      <c r="BR19" s="8" t="s">
        <v>11</v>
      </c>
      <c r="BS19" s="8" t="s">
        <v>11</v>
      </c>
      <c r="BT19" s="8" t="s">
        <v>12</v>
      </c>
      <c r="BU19" s="8" t="s">
        <v>12</v>
      </c>
      <c r="BV19" s="8"/>
      <c r="BW19" s="8"/>
      <c r="BX19" s="8"/>
      <c r="BY19" s="8"/>
      <c r="BZ19">
        <f>COUNTIF(BN19:BY19,"a")</f>
        <v>5</v>
      </c>
      <c r="CB19" s="8"/>
      <c r="CC19" s="8"/>
      <c r="CD19" s="8"/>
      <c r="CE19" s="8" t="s">
        <v>11</v>
      </c>
      <c r="CF19" s="8"/>
      <c r="CG19" s="8"/>
      <c r="CH19" s="8" t="s">
        <v>11</v>
      </c>
      <c r="CI19" s="8"/>
      <c r="CJ19" s="8"/>
      <c r="CK19" s="8"/>
      <c r="CL19" s="8"/>
      <c r="CM19" s="2">
        <f>COUNTIF(CB19:CL19,"a")</f>
        <v>2</v>
      </c>
      <c r="CN19" s="2"/>
      <c r="CO19" s="8" t="s">
        <v>11</v>
      </c>
      <c r="CP19" s="8" t="s">
        <v>11</v>
      </c>
      <c r="CQ19" s="8" t="s">
        <v>11</v>
      </c>
      <c r="CR19" s="8" t="s">
        <v>11</v>
      </c>
      <c r="CS19" s="8" t="s">
        <v>12</v>
      </c>
      <c r="CT19" s="8" t="s">
        <v>12</v>
      </c>
      <c r="CU19" s="8" t="s">
        <v>12</v>
      </c>
      <c r="CV19" s="8" t="s">
        <v>12</v>
      </c>
      <c r="CW19" s="2">
        <f>COUNTIF(CO19:CV19,"a")</f>
        <v>4</v>
      </c>
      <c r="CX19" s="2"/>
      <c r="CY19" s="8"/>
      <c r="CZ19" s="8"/>
      <c r="DA19" s="8"/>
      <c r="DB19" s="8" t="s">
        <v>12</v>
      </c>
      <c r="DC19" s="8"/>
      <c r="DD19" s="8"/>
      <c r="DE19" s="8" t="s">
        <v>11</v>
      </c>
      <c r="DF19" s="8"/>
      <c r="DG19" s="8" t="s">
        <v>11</v>
      </c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2">
        <f>COUNTIF(CY19:DR19,"a")</f>
        <v>2</v>
      </c>
      <c r="DT19" s="2"/>
      <c r="DU19" s="8" t="s">
        <v>11</v>
      </c>
      <c r="DV19" s="8"/>
      <c r="DW19" s="8"/>
      <c r="DX19" s="8"/>
      <c r="DY19" s="2">
        <f>-COUNTIF(DU19:DX19,"a")</f>
        <v>-1</v>
      </c>
      <c r="DZ19" s="2"/>
      <c r="EB19" s="3">
        <f>IF($C19="ab","ab",SUM(AF19,BL19,BZ19,CM19,CW19,DS19,DY19))</f>
        <v>34</v>
      </c>
      <c r="EC19" s="3">
        <f>IF($C19="ab","ab",ROUND(EB19/$EB$3*20,2))</f>
        <v>6.2400000000000002</v>
      </c>
      <c r="ED19" s="3">
        <f>IF($C19="ab","ab",MIN(20,ROUNDUP(EB19/85*20.199999999999999)))</f>
        <v>9</v>
      </c>
    </row>
    <row r="20" spans="1:254" ht="13.5">
      <c r="A20" s="12">
        <v>21170</v>
      </c>
      <c r="B20" s="12"/>
      <c r="C20" s="8" t="s">
        <v>12</v>
      </c>
      <c r="D20" s="8" t="s">
        <v>12</v>
      </c>
      <c r="E20" s="8" t="s">
        <v>12</v>
      </c>
      <c r="F20" s="8" t="s">
        <v>12</v>
      </c>
      <c r="G20" s="8" t="s">
        <v>12</v>
      </c>
      <c r="H20" s="8" t="s">
        <v>12</v>
      </c>
      <c r="I20" s="8" t="s">
        <v>12</v>
      </c>
      <c r="J20" s="8" t="s">
        <v>12</v>
      </c>
      <c r="K20" s="8" t="s">
        <v>12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>
        <f>COUNTIF(C20:AE20,"a")</f>
        <v>0</v>
      </c>
      <c r="AH20" s="8" t="s">
        <v>11</v>
      </c>
      <c r="AI20" s="8" t="s">
        <v>11</v>
      </c>
      <c r="AJ20" s="8" t="s">
        <v>11</v>
      </c>
      <c r="AK20" s="8"/>
      <c r="AL20" s="8"/>
      <c r="AM20" s="8"/>
      <c r="AN20" s="8" t="s">
        <v>12</v>
      </c>
      <c r="AO20" s="8" t="s">
        <v>12</v>
      </c>
      <c r="AP20" s="8" t="s">
        <v>12</v>
      </c>
      <c r="AQ20" s="8"/>
      <c r="AR20" s="8" t="s">
        <v>12</v>
      </c>
      <c r="AS20" s="8"/>
      <c r="AT20" s="8"/>
      <c r="AU20" s="8"/>
      <c r="AV20" s="8"/>
      <c r="AW20" s="8"/>
      <c r="AX20" s="8" t="s">
        <v>11</v>
      </c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>
        <f>COUNTIF(AH20:BK20,"a")</f>
        <v>4</v>
      </c>
      <c r="BN20" s="8" t="s">
        <v>12</v>
      </c>
      <c r="BO20" s="8" t="s">
        <v>12</v>
      </c>
      <c r="BP20" s="8" t="s">
        <v>12</v>
      </c>
      <c r="BQ20" s="8" t="s">
        <v>12</v>
      </c>
      <c r="BR20" s="8"/>
      <c r="BS20" s="8"/>
      <c r="BT20" s="8"/>
      <c r="BU20" s="8"/>
      <c r="BV20" s="8"/>
      <c r="BW20" s="8"/>
      <c r="BX20" s="8"/>
      <c r="BY20" s="8"/>
      <c r="BZ20">
        <f>COUNTIF(BN20:BY20,"a")</f>
        <v>0</v>
      </c>
      <c r="CB20" s="8"/>
      <c r="CC20" s="8"/>
      <c r="CD20" s="8"/>
      <c r="CE20" s="8" t="s">
        <v>11</v>
      </c>
      <c r="CF20" s="8"/>
      <c r="CG20" s="8"/>
      <c r="CH20" s="8" t="s">
        <v>11</v>
      </c>
      <c r="CI20" s="8"/>
      <c r="CJ20" s="8"/>
      <c r="CK20" s="8"/>
      <c r="CL20" s="8"/>
      <c r="CM20" s="2">
        <f>COUNTIF(CB20:CL20,"a")</f>
        <v>2</v>
      </c>
      <c r="CN20" s="2"/>
      <c r="CO20" s="8" t="s">
        <v>12</v>
      </c>
      <c r="CP20" s="8" t="s">
        <v>12</v>
      </c>
      <c r="CQ20" s="8" t="s">
        <v>11</v>
      </c>
      <c r="CR20" s="8" t="s">
        <v>11</v>
      </c>
      <c r="CS20" s="8" t="s">
        <v>11</v>
      </c>
      <c r="CT20" s="8" t="s">
        <v>11</v>
      </c>
      <c r="CU20" s="8" t="s">
        <v>12</v>
      </c>
      <c r="CV20" s="8" t="s">
        <v>12</v>
      </c>
      <c r="CW20" s="2">
        <f>COUNTIF(CO20:CV20,"a")</f>
        <v>4</v>
      </c>
      <c r="CX20" s="2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 t="s">
        <v>11</v>
      </c>
      <c r="DQ20" s="8"/>
      <c r="DR20" s="8" t="s">
        <v>11</v>
      </c>
      <c r="DS20" s="2">
        <f>COUNTIF(CY20:DR20,"a")</f>
        <v>2</v>
      </c>
      <c r="DT20" s="2"/>
      <c r="DU20" s="8"/>
      <c r="DV20" s="8"/>
      <c r="DW20" s="8"/>
      <c r="DX20" s="8"/>
      <c r="DY20" s="2">
        <f>-COUNTIF(DU20:DX20,"a")</f>
        <v>0</v>
      </c>
      <c r="DZ20" s="2"/>
      <c r="EB20" s="3">
        <f>IF($C20="ab","ab",SUM(AF20,BL20,BZ20,CM20,CW20,DS20,DY20))</f>
        <v>12</v>
      </c>
      <c r="EC20" s="3">
        <f>IF($C20="ab","ab",ROUND(EB20/$EB$3*20,2))</f>
        <v>2.2000000000000002</v>
      </c>
      <c r="ED20" s="3">
        <f>IF($C20="ab","ab",MIN(20,ROUNDUP(EB20/85*20.199999999999999)))</f>
        <v>3</v>
      </c>
    </row>
    <row r="21" spans="1:254" ht="13.5">
      <c r="A21" s="12">
        <v>21190</v>
      </c>
      <c r="B21" s="12"/>
      <c r="C21" s="8" t="s">
        <v>11</v>
      </c>
      <c r="D21" s="8" t="s">
        <v>11</v>
      </c>
      <c r="E21" s="8" t="s">
        <v>11</v>
      </c>
      <c r="F21" s="8" t="s">
        <v>11</v>
      </c>
      <c r="G21" s="8" t="s">
        <v>11</v>
      </c>
      <c r="H21" s="8" t="s">
        <v>11</v>
      </c>
      <c r="I21" s="8" t="s">
        <v>11</v>
      </c>
      <c r="J21" s="8" t="s">
        <v>11</v>
      </c>
      <c r="K21" s="8"/>
      <c r="L21" s="8" t="s">
        <v>12</v>
      </c>
      <c r="M21" s="8" t="s">
        <v>12</v>
      </c>
      <c r="N21" s="8" t="s">
        <v>11</v>
      </c>
      <c r="O21" s="8" t="s">
        <v>11</v>
      </c>
      <c r="P21" s="8" t="s">
        <v>11</v>
      </c>
      <c r="Q21" s="8" t="s">
        <v>11</v>
      </c>
      <c r="R21" s="8" t="s">
        <v>12</v>
      </c>
      <c r="S21" s="8" t="s">
        <v>12</v>
      </c>
      <c r="T21" s="8" t="s">
        <v>12</v>
      </c>
      <c r="U21" s="8" t="s">
        <v>12</v>
      </c>
      <c r="V21" s="8"/>
      <c r="W21" s="8" t="s">
        <v>12</v>
      </c>
      <c r="X21" s="8" t="s">
        <v>12</v>
      </c>
      <c r="Y21" s="8"/>
      <c r="Z21" s="8"/>
      <c r="AA21" s="8" t="s">
        <v>11</v>
      </c>
      <c r="AB21" s="8" t="s">
        <v>11</v>
      </c>
      <c r="AC21" s="8" t="s">
        <v>11</v>
      </c>
      <c r="AD21" s="8"/>
      <c r="AE21" s="8"/>
      <c r="AF21">
        <f>COUNTIF(C21:AE21,"a")</f>
        <v>15</v>
      </c>
      <c r="AH21" s="8" t="s">
        <v>11</v>
      </c>
      <c r="AI21" s="8" t="s">
        <v>11</v>
      </c>
      <c r="AJ21" s="8" t="s">
        <v>11</v>
      </c>
      <c r="AK21" s="8" t="s">
        <v>11</v>
      </c>
      <c r="AL21" s="8" t="s">
        <v>12</v>
      </c>
      <c r="AM21" s="8" t="s">
        <v>11</v>
      </c>
      <c r="AN21" s="8" t="s">
        <v>11</v>
      </c>
      <c r="AO21" s="8" t="s">
        <v>11</v>
      </c>
      <c r="AP21" s="8" t="s">
        <v>11</v>
      </c>
      <c r="AQ21" s="8" t="s">
        <v>12</v>
      </c>
      <c r="AR21" s="8" t="s">
        <v>12</v>
      </c>
      <c r="AS21" s="8"/>
      <c r="AT21" s="8" t="s">
        <v>12</v>
      </c>
      <c r="AU21" s="8" t="s">
        <v>11</v>
      </c>
      <c r="AV21" s="8" t="s">
        <v>11</v>
      </c>
      <c r="AW21" s="8" t="s">
        <v>11</v>
      </c>
      <c r="AX21" s="8" t="s">
        <v>12</v>
      </c>
      <c r="AY21" s="8"/>
      <c r="AZ21" s="8"/>
      <c r="BA21" s="8"/>
      <c r="BB21" s="8"/>
      <c r="BC21" s="8"/>
      <c r="BD21" s="8"/>
      <c r="BE21" s="8" t="s">
        <v>11</v>
      </c>
      <c r="BF21" s="8" t="s">
        <v>12</v>
      </c>
      <c r="BG21" s="8" t="s">
        <v>12</v>
      </c>
      <c r="BH21" s="8" t="s">
        <v>12</v>
      </c>
      <c r="BI21" s="8"/>
      <c r="BJ21" s="8"/>
      <c r="BK21" s="8"/>
      <c r="BL21">
        <f>COUNTIF(AH21:BK21,"a")</f>
        <v>12</v>
      </c>
      <c r="BN21" s="8" t="s">
        <v>11</v>
      </c>
      <c r="BO21" s="8" t="s">
        <v>11</v>
      </c>
      <c r="BP21" s="8" t="s">
        <v>11</v>
      </c>
      <c r="BQ21" s="8" t="s">
        <v>11</v>
      </c>
      <c r="BR21" s="8" t="s">
        <v>11</v>
      </c>
      <c r="BS21" s="8" t="s">
        <v>11</v>
      </c>
      <c r="BT21" s="8" t="s">
        <v>12</v>
      </c>
      <c r="BU21" s="8" t="s">
        <v>12</v>
      </c>
      <c r="BV21" s="8" t="s">
        <v>11</v>
      </c>
      <c r="BW21" s="8" t="s">
        <v>11</v>
      </c>
      <c r="BX21" s="8" t="s">
        <v>11</v>
      </c>
      <c r="BY21" s="8" t="s">
        <v>11</v>
      </c>
      <c r="BZ21">
        <f>COUNTIF(BN21:BY21,"a")</f>
        <v>10</v>
      </c>
      <c r="CB21" s="8"/>
      <c r="CC21" s="8"/>
      <c r="CD21" s="8" t="s">
        <v>12</v>
      </c>
      <c r="CE21" s="8"/>
      <c r="CF21" s="8"/>
      <c r="CG21" s="8"/>
      <c r="CH21" s="8"/>
      <c r="CI21" s="8"/>
      <c r="CJ21" s="8"/>
      <c r="CK21" s="8"/>
      <c r="CL21" s="8"/>
      <c r="CM21" s="2">
        <f>COUNTIF(CB21:CL21,"a")</f>
        <v>0</v>
      </c>
      <c r="CN21" s="2"/>
      <c r="CO21" s="8"/>
      <c r="CP21" s="8"/>
      <c r="CQ21" s="8" t="s">
        <v>11</v>
      </c>
      <c r="CR21" s="8" t="s">
        <v>11</v>
      </c>
      <c r="CS21" s="8" t="s">
        <v>12</v>
      </c>
      <c r="CT21" s="8" t="s">
        <v>12</v>
      </c>
      <c r="CU21" s="8"/>
      <c r="CV21" s="8"/>
      <c r="CW21" s="2">
        <f>COUNTIF(CO21:CV21,"a")</f>
        <v>2</v>
      </c>
      <c r="CX21" s="2"/>
      <c r="CY21" s="8"/>
      <c r="CZ21" s="8"/>
      <c r="DA21" s="8" t="s">
        <v>11</v>
      </c>
      <c r="DB21" s="8" t="s">
        <v>11</v>
      </c>
      <c r="DC21" s="8" t="s">
        <v>11</v>
      </c>
      <c r="DD21" s="8" t="s">
        <v>11</v>
      </c>
      <c r="DE21" s="8" t="s">
        <v>11</v>
      </c>
      <c r="DF21" s="8" t="s">
        <v>11</v>
      </c>
      <c r="DG21" s="8" t="s">
        <v>11</v>
      </c>
      <c r="DH21" s="8" t="s">
        <v>11</v>
      </c>
      <c r="DI21" s="8" t="s">
        <v>11</v>
      </c>
      <c r="DJ21" s="8"/>
      <c r="DK21" s="8"/>
      <c r="DL21" s="8"/>
      <c r="DM21" s="8"/>
      <c r="DN21" s="8" t="s">
        <v>11</v>
      </c>
      <c r="DO21" s="8" t="s">
        <v>11</v>
      </c>
      <c r="DP21" s="8" t="s">
        <v>11</v>
      </c>
      <c r="DQ21" s="8"/>
      <c r="DR21" s="8" t="s">
        <v>11</v>
      </c>
      <c r="DS21" s="2">
        <f>COUNTIF(CY21:DR21,"a")</f>
        <v>13</v>
      </c>
      <c r="DT21" s="2"/>
      <c r="DU21" s="8" t="s">
        <v>11</v>
      </c>
      <c r="DV21" s="8" t="s">
        <v>11</v>
      </c>
      <c r="DW21" s="8" t="s">
        <v>11</v>
      </c>
      <c r="DX21" s="8" t="s">
        <v>11</v>
      </c>
      <c r="DY21" s="2">
        <f>-COUNTIF(DU21:DX21,"a")</f>
        <v>-4</v>
      </c>
      <c r="DZ21" s="2"/>
      <c r="EB21" s="3">
        <f>IF($C21="ab","ab",SUM(AF21,BL21,BZ21,CM21,CW21,DS21,DY21))</f>
        <v>48</v>
      </c>
      <c r="EC21" s="3">
        <f>IF($C21="ab","ab",ROUND(EB21/$EB$3*20,2))</f>
        <v>8.8100000000000005</v>
      </c>
      <c r="ED21" s="3">
        <f>IF($C21="ab","ab",MIN(20,ROUNDUP(EB21/85*20.199999999999999)))</f>
        <v>12</v>
      </c>
    </row>
    <row r="22" spans="1:254" ht="13.5">
      <c r="A22" s="12">
        <v>21230</v>
      </c>
      <c r="B22" s="12"/>
      <c r="C22" s="8" t="s">
        <v>12</v>
      </c>
      <c r="D22" s="8" t="s">
        <v>12</v>
      </c>
      <c r="E22" s="8" t="s">
        <v>12</v>
      </c>
      <c r="F22" s="8" t="s">
        <v>12</v>
      </c>
      <c r="G22" s="8" t="s">
        <v>12</v>
      </c>
      <c r="H22" s="8" t="s">
        <v>12</v>
      </c>
      <c r="I22" s="8" t="s">
        <v>12</v>
      </c>
      <c r="J22" s="8" t="s">
        <v>12</v>
      </c>
      <c r="K22" s="8" t="s">
        <v>11</v>
      </c>
      <c r="L22" s="8" t="s">
        <v>11</v>
      </c>
      <c r="M22" s="8" t="s">
        <v>12</v>
      </c>
      <c r="N22" s="8" t="s">
        <v>11</v>
      </c>
      <c r="O22" s="8" t="s">
        <v>11</v>
      </c>
      <c r="P22" s="8" t="s">
        <v>12</v>
      </c>
      <c r="Q22" s="8" t="s">
        <v>11</v>
      </c>
      <c r="R22" s="8" t="s">
        <v>11</v>
      </c>
      <c r="S22" s="8" t="s">
        <v>11</v>
      </c>
      <c r="T22" s="8" t="s">
        <v>12</v>
      </c>
      <c r="U22" s="8" t="s">
        <v>12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>
        <f>COUNTIF(C22:AE22,"a")</f>
        <v>7</v>
      </c>
      <c r="AH22" s="8" t="s">
        <v>11</v>
      </c>
      <c r="AI22" s="8" t="s">
        <v>12</v>
      </c>
      <c r="AJ22" s="8" t="s">
        <v>12</v>
      </c>
      <c r="AK22" s="8"/>
      <c r="AL22" s="8" t="s">
        <v>12</v>
      </c>
      <c r="AM22" s="8" t="s">
        <v>11</v>
      </c>
      <c r="AN22" s="8" t="s">
        <v>11</v>
      </c>
      <c r="AO22" s="8" t="s">
        <v>11</v>
      </c>
      <c r="AP22" s="8" t="s">
        <v>11</v>
      </c>
      <c r="AQ22" s="8" t="s">
        <v>11</v>
      </c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>
        <f>COUNTIF(AH22:BK22,"a")</f>
        <v>6</v>
      </c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>
        <f>COUNTIF(BN22:BY22,"a")</f>
        <v>0</v>
      </c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2">
        <f>COUNTIF(CB22:CL22,"a")</f>
        <v>0</v>
      </c>
      <c r="CN22" s="2"/>
      <c r="CO22" s="8"/>
      <c r="CP22" s="8"/>
      <c r="CQ22" s="8"/>
      <c r="CR22" s="8"/>
      <c r="CS22" s="8"/>
      <c r="CT22" s="8"/>
      <c r="CU22" s="8"/>
      <c r="CV22" s="8"/>
      <c r="CW22" s="2">
        <f>COUNTIF(CO22:CV22,"a")</f>
        <v>0</v>
      </c>
      <c r="CX22" s="2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2">
        <f>COUNTIF(CY22:DR22,"a")</f>
        <v>0</v>
      </c>
      <c r="DT22" s="2"/>
      <c r="DU22" s="8"/>
      <c r="DV22" s="8"/>
      <c r="DW22" s="8"/>
      <c r="DX22" s="8"/>
      <c r="DY22" s="2">
        <f>-COUNTIF(DU22:DX22,"a")</f>
        <v>0</v>
      </c>
      <c r="DZ22" s="2"/>
      <c r="EB22" s="3">
        <f>IF($C22="ab","ab",SUM(AF22,BL22,BZ22,CM22,CW22,DS22,DY22))</f>
        <v>13</v>
      </c>
      <c r="EC22" s="3">
        <f>IF($C22="ab","ab",ROUND(EB22/$EB$3*20,2))</f>
        <v>2.3900000000000001</v>
      </c>
      <c r="ED22" s="3">
        <f>IF($C22="ab","ab",MIN(20,ROUNDUP(EB22/85*20.199999999999999)))</f>
        <v>4</v>
      </c>
    </row>
    <row r="23" spans="1:254" ht="13.5">
      <c r="A23" s="12">
        <v>21240</v>
      </c>
      <c r="B23" s="12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>
        <f>COUNTIF(C23:AE23,"a")</f>
        <v>0</v>
      </c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 t="s">
        <v>12</v>
      </c>
      <c r="AS23" s="8" t="s">
        <v>11</v>
      </c>
      <c r="AT23" s="8" t="s">
        <v>12</v>
      </c>
      <c r="AU23" s="8" t="s">
        <v>11</v>
      </c>
      <c r="AV23" s="8" t="s">
        <v>11</v>
      </c>
      <c r="AW23" s="8" t="s">
        <v>12</v>
      </c>
      <c r="AX23" s="8"/>
      <c r="AY23" s="8"/>
      <c r="AZ23" s="8"/>
      <c r="BA23" s="8"/>
      <c r="BB23" s="8"/>
      <c r="BC23" s="8"/>
      <c r="BD23" s="8"/>
      <c r="BE23" s="8" t="s">
        <v>12</v>
      </c>
      <c r="BF23" s="8"/>
      <c r="BG23" s="8"/>
      <c r="BH23" s="8"/>
      <c r="BI23" s="8"/>
      <c r="BJ23" s="8"/>
      <c r="BK23" s="8"/>
      <c r="BL23">
        <f>COUNTIF(AH23:BK23,"a")</f>
        <v>3</v>
      </c>
      <c r="BN23" s="8" t="s">
        <v>12</v>
      </c>
      <c r="BO23" s="8" t="s">
        <v>12</v>
      </c>
      <c r="BP23" s="8" t="s">
        <v>12</v>
      </c>
      <c r="BQ23" s="8" t="s">
        <v>11</v>
      </c>
      <c r="BR23" s="8" t="s">
        <v>12</v>
      </c>
      <c r="BS23" s="8" t="s">
        <v>12</v>
      </c>
      <c r="BT23" s="8"/>
      <c r="BU23" s="8"/>
      <c r="BV23" s="8"/>
      <c r="BW23" s="8"/>
      <c r="BX23" s="8"/>
      <c r="BY23" s="8" t="s">
        <v>12</v>
      </c>
      <c r="BZ23">
        <f>COUNTIF(BN23:BY23,"a")</f>
        <v>1</v>
      </c>
      <c r="CB23" s="8"/>
      <c r="CC23" s="8"/>
      <c r="CD23" s="8"/>
      <c r="CE23" s="8" t="s">
        <v>11</v>
      </c>
      <c r="CF23" s="8"/>
      <c r="CG23" s="8"/>
      <c r="CH23" s="8" t="s">
        <v>11</v>
      </c>
      <c r="CI23" s="8"/>
      <c r="CJ23" s="8"/>
      <c r="CK23" s="8"/>
      <c r="CL23" s="8"/>
      <c r="CM23" s="2">
        <f>COUNTIF(CB23:CL23,"a")</f>
        <v>2</v>
      </c>
      <c r="CN23" s="2"/>
      <c r="CO23" s="8" t="s">
        <v>12</v>
      </c>
      <c r="CP23" s="8" t="s">
        <v>12</v>
      </c>
      <c r="CQ23" s="8" t="s">
        <v>12</v>
      </c>
      <c r="CR23" s="8" t="s">
        <v>12</v>
      </c>
      <c r="CS23" s="8" t="s">
        <v>12</v>
      </c>
      <c r="CT23" s="8" t="s">
        <v>12</v>
      </c>
      <c r="CU23" s="8" t="s">
        <v>12</v>
      </c>
      <c r="CV23" s="8" t="s">
        <v>12</v>
      </c>
      <c r="CW23" s="2">
        <f>COUNTIF(CO23:CV23,"a")</f>
        <v>0</v>
      </c>
      <c r="CX23" s="2"/>
      <c r="CY23" s="8"/>
      <c r="CZ23" s="8" t="s">
        <v>12</v>
      </c>
      <c r="DA23" s="8" t="s">
        <v>11</v>
      </c>
      <c r="DB23" s="8" t="s">
        <v>11</v>
      </c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2">
        <f>COUNTIF(CY23:DR23,"a")</f>
        <v>2</v>
      </c>
      <c r="DT23" s="2"/>
      <c r="DU23" s="8"/>
      <c r="DV23" s="8"/>
      <c r="DW23" s="8"/>
      <c r="DX23" s="8"/>
      <c r="DY23" s="2">
        <f>-COUNTIF(DU23:DX23,"a")</f>
        <v>0</v>
      </c>
      <c r="DZ23" s="2"/>
      <c r="EB23" s="3">
        <f>IF($C23="ab","ab",SUM(AF23,BL23,BZ23,CM23,CW23,DS23,DY23))</f>
        <v>8</v>
      </c>
      <c r="EC23" s="3">
        <f>IF($C23="ab","ab",ROUND(EB23/$EB$3*20,2))</f>
        <v>1.47</v>
      </c>
      <c r="ED23" s="3">
        <f>IF($C23="ab","ab",MIN(20,ROUNDUP(EB23/85*20.199999999999999)))</f>
        <v>2</v>
      </c>
    </row>
    <row r="24" spans="1:254" ht="13.5">
      <c r="A24" s="12">
        <v>21250</v>
      </c>
      <c r="B24" s="12"/>
      <c r="C24" s="8" t="s">
        <v>11</v>
      </c>
      <c r="D24" s="8" t="s">
        <v>11</v>
      </c>
      <c r="E24" s="8" t="s">
        <v>11</v>
      </c>
      <c r="F24" s="8" t="s">
        <v>11</v>
      </c>
      <c r="G24" s="8" t="s">
        <v>11</v>
      </c>
      <c r="H24" s="8" t="s">
        <v>11</v>
      </c>
      <c r="I24" s="8" t="s">
        <v>11</v>
      </c>
      <c r="J24" s="8" t="s">
        <v>11</v>
      </c>
      <c r="K24" s="8" t="s">
        <v>11</v>
      </c>
      <c r="L24" s="8" t="s">
        <v>12</v>
      </c>
      <c r="M24" s="8" t="s">
        <v>12</v>
      </c>
      <c r="N24" s="8" t="s">
        <v>11</v>
      </c>
      <c r="O24" s="8" t="s">
        <v>11</v>
      </c>
      <c r="P24" s="8" t="s">
        <v>11</v>
      </c>
      <c r="Q24" s="8" t="s">
        <v>11</v>
      </c>
      <c r="R24" s="8" t="s">
        <v>11</v>
      </c>
      <c r="S24" s="8" t="s">
        <v>11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>
        <f>COUNTIF(C24:AE24,"a")</f>
        <v>15</v>
      </c>
      <c r="AH24" s="8" t="s">
        <v>11</v>
      </c>
      <c r="AI24" s="8" t="s">
        <v>11</v>
      </c>
      <c r="AJ24" s="8" t="s">
        <v>12</v>
      </c>
      <c r="AK24" s="8" t="s">
        <v>11</v>
      </c>
      <c r="AL24" s="8" t="s">
        <v>11</v>
      </c>
      <c r="AM24" s="8" t="s">
        <v>11</v>
      </c>
      <c r="AN24" s="8" t="s">
        <v>11</v>
      </c>
      <c r="AO24" s="8" t="s">
        <v>11</v>
      </c>
      <c r="AP24" s="8" t="s">
        <v>11</v>
      </c>
      <c r="AQ24" s="8" t="s">
        <v>11</v>
      </c>
      <c r="AR24" s="8" t="s">
        <v>11</v>
      </c>
      <c r="AS24" s="8"/>
      <c r="AT24" s="8" t="s">
        <v>12</v>
      </c>
      <c r="AU24" s="8" t="s">
        <v>12</v>
      </c>
      <c r="AV24" s="8" t="s">
        <v>12</v>
      </c>
      <c r="AW24" s="8" t="s">
        <v>12</v>
      </c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>
        <f>COUNTIF(AH24:BK24,"a")</f>
        <v>10</v>
      </c>
      <c r="BN24" s="8"/>
      <c r="BO24" s="8" t="s">
        <v>11</v>
      </c>
      <c r="BP24" s="8" t="s">
        <v>11</v>
      </c>
      <c r="BQ24" s="8" t="s">
        <v>11</v>
      </c>
      <c r="BR24" s="8" t="s">
        <v>11</v>
      </c>
      <c r="BS24" s="8" t="s">
        <v>11</v>
      </c>
      <c r="BT24" s="8" t="s">
        <v>12</v>
      </c>
      <c r="BU24" s="8" t="s">
        <v>12</v>
      </c>
      <c r="BV24" s="8" t="s">
        <v>11</v>
      </c>
      <c r="BW24" s="8" t="s">
        <v>12</v>
      </c>
      <c r="BX24" s="8" t="s">
        <v>11</v>
      </c>
      <c r="BY24" s="8" t="s">
        <v>11</v>
      </c>
      <c r="BZ24">
        <f>COUNTIF(BN24:BY24,"a")</f>
        <v>8</v>
      </c>
      <c r="CB24" s="8" t="s">
        <v>11</v>
      </c>
      <c r="CC24" s="8" t="s">
        <v>11</v>
      </c>
      <c r="CD24" s="8"/>
      <c r="CE24" s="8" t="s">
        <v>11</v>
      </c>
      <c r="CF24" s="8" t="s">
        <v>12</v>
      </c>
      <c r="CG24" s="8"/>
      <c r="CH24" s="8"/>
      <c r="CI24" s="8"/>
      <c r="CJ24" s="8"/>
      <c r="CK24" s="8"/>
      <c r="CL24" s="8"/>
      <c r="CM24" s="2">
        <f>COUNTIF(CB24:CL24,"a")</f>
        <v>3</v>
      </c>
      <c r="CN24" s="2"/>
      <c r="CO24" s="8" t="s">
        <v>11</v>
      </c>
      <c r="CP24" s="8" t="s">
        <v>11</v>
      </c>
      <c r="CQ24" s="8" t="s">
        <v>11</v>
      </c>
      <c r="CR24" s="8" t="s">
        <v>11</v>
      </c>
      <c r="CS24" s="8" t="s">
        <v>11</v>
      </c>
      <c r="CT24" s="8" t="s">
        <v>11</v>
      </c>
      <c r="CU24" s="8" t="s">
        <v>12</v>
      </c>
      <c r="CV24" s="8" t="s">
        <v>12</v>
      </c>
      <c r="CW24" s="2">
        <f>COUNTIF(CO24:CV24,"a")</f>
        <v>6</v>
      </c>
      <c r="CX24" s="2"/>
      <c r="CY24" s="8"/>
      <c r="CZ24" s="8"/>
      <c r="DA24" s="8" t="s">
        <v>11</v>
      </c>
      <c r="DB24" s="8" t="s">
        <v>11</v>
      </c>
      <c r="DC24" s="8"/>
      <c r="DD24" s="8"/>
      <c r="DE24" s="8"/>
      <c r="DF24" s="8"/>
      <c r="DG24" s="8"/>
      <c r="DH24" s="8" t="s">
        <v>11</v>
      </c>
      <c r="DI24" s="8" t="s">
        <v>11</v>
      </c>
      <c r="DJ24" s="8" t="s">
        <v>11</v>
      </c>
      <c r="DK24" s="8"/>
      <c r="DL24" s="8"/>
      <c r="DM24" s="8"/>
      <c r="DN24" s="8" t="s">
        <v>11</v>
      </c>
      <c r="DO24" s="8" t="s">
        <v>11</v>
      </c>
      <c r="DP24" s="8" t="s">
        <v>11</v>
      </c>
      <c r="DQ24" s="8"/>
      <c r="DR24" s="8"/>
      <c r="DS24" s="2">
        <f>COUNTIF(CY24:DR24,"a")</f>
        <v>8</v>
      </c>
      <c r="DT24" s="2"/>
      <c r="DU24" s="8"/>
      <c r="DV24" s="8"/>
      <c r="DW24" s="8"/>
      <c r="DX24" s="8"/>
      <c r="DY24" s="2">
        <f>-COUNTIF(DU24:DX24,"a")</f>
        <v>0</v>
      </c>
      <c r="DZ24" s="2"/>
      <c r="EB24" s="3">
        <f>IF($C24="ab","ab",SUM(AF24,BL24,BZ24,CM24,CW24,DS24,DY24))</f>
        <v>50</v>
      </c>
      <c r="EC24" s="3">
        <f>IF($C24="ab","ab",ROUND(EB24/$EB$3*20,2))</f>
        <v>9.1699999999999999</v>
      </c>
      <c r="ED24" s="3">
        <f>IF($C24="ab","ab",MIN(20,ROUNDUP(EB24/85*20.199999999999999)))</f>
        <v>12</v>
      </c>
    </row>
    <row r="25" spans="1:254" ht="13.5">
      <c r="A25" s="12">
        <v>21260</v>
      </c>
      <c r="B25" s="12"/>
      <c r="C25" s="8" t="s">
        <v>11</v>
      </c>
      <c r="D25" s="8" t="s">
        <v>11</v>
      </c>
      <c r="E25" s="8" t="s">
        <v>11</v>
      </c>
      <c r="F25" s="8" t="s">
        <v>11</v>
      </c>
      <c r="G25" s="8" t="s">
        <v>11</v>
      </c>
      <c r="H25" s="8" t="s">
        <v>11</v>
      </c>
      <c r="I25" s="8" t="s">
        <v>11</v>
      </c>
      <c r="J25" s="8" t="s">
        <v>11</v>
      </c>
      <c r="K25" s="8"/>
      <c r="L25" s="8" t="s">
        <v>12</v>
      </c>
      <c r="M25" s="8"/>
      <c r="N25" s="8"/>
      <c r="O25" s="8" t="s">
        <v>11</v>
      </c>
      <c r="P25" s="8" t="s">
        <v>11</v>
      </c>
      <c r="Q25" s="8" t="s">
        <v>11</v>
      </c>
      <c r="R25" s="8" t="s">
        <v>11</v>
      </c>
      <c r="S25" s="8" t="s">
        <v>11</v>
      </c>
      <c r="T25" s="8" t="s">
        <v>12</v>
      </c>
      <c r="U25" s="8" t="s">
        <v>12</v>
      </c>
      <c r="V25" s="8"/>
      <c r="W25" s="8" t="s">
        <v>12</v>
      </c>
      <c r="X25" s="8" t="s">
        <v>12</v>
      </c>
      <c r="Y25" s="8"/>
      <c r="Z25" s="8"/>
      <c r="AA25" s="8" t="s">
        <v>12</v>
      </c>
      <c r="AB25" s="8" t="s">
        <v>12</v>
      </c>
      <c r="AC25" s="8"/>
      <c r="AD25" s="8" t="s">
        <v>12</v>
      </c>
      <c r="AE25" s="8"/>
      <c r="AF25">
        <f>COUNTIF(C25:AE25,"a")</f>
        <v>13</v>
      </c>
      <c r="AH25" s="8" t="s">
        <v>11</v>
      </c>
      <c r="AI25" s="8" t="s">
        <v>11</v>
      </c>
      <c r="AJ25" s="8" t="s">
        <v>11</v>
      </c>
      <c r="AK25" s="8"/>
      <c r="AL25" s="8" t="s">
        <v>11</v>
      </c>
      <c r="AM25" s="8" t="s">
        <v>11</v>
      </c>
      <c r="AN25" s="8" t="s">
        <v>11</v>
      </c>
      <c r="AO25" s="8" t="s">
        <v>11</v>
      </c>
      <c r="AP25" s="8" t="s">
        <v>11</v>
      </c>
      <c r="AQ25" s="8"/>
      <c r="AR25" s="8" t="s">
        <v>11</v>
      </c>
      <c r="AS25" s="8" t="s">
        <v>11</v>
      </c>
      <c r="AT25" s="8" t="s">
        <v>11</v>
      </c>
      <c r="AU25" s="8" t="s">
        <v>11</v>
      </c>
      <c r="AV25" s="8" t="s">
        <v>11</v>
      </c>
      <c r="AW25" s="8" t="s">
        <v>11</v>
      </c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>
        <f>COUNTIF(AH25:BK25,"a")</f>
        <v>14</v>
      </c>
      <c r="BN25" s="8" t="s">
        <v>11</v>
      </c>
      <c r="BO25" s="8" t="s">
        <v>11</v>
      </c>
      <c r="BP25" s="8" t="s">
        <v>11</v>
      </c>
      <c r="BQ25" s="8" t="s">
        <v>11</v>
      </c>
      <c r="BR25" s="8" t="s">
        <v>11</v>
      </c>
      <c r="BS25" s="8" t="s">
        <v>11</v>
      </c>
      <c r="BT25" s="8" t="s">
        <v>11</v>
      </c>
      <c r="BU25" s="8" t="s">
        <v>12</v>
      </c>
      <c r="BV25" s="8" t="s">
        <v>11</v>
      </c>
      <c r="BW25" s="8" t="s">
        <v>11</v>
      </c>
      <c r="BX25" s="8" t="s">
        <v>11</v>
      </c>
      <c r="BY25" s="8" t="s">
        <v>11</v>
      </c>
      <c r="BZ25">
        <f>COUNTIF(BN25:BY25,"a")</f>
        <v>11</v>
      </c>
      <c r="CB25" s="8" t="s">
        <v>11</v>
      </c>
      <c r="CC25" s="8" t="s">
        <v>11</v>
      </c>
      <c r="CD25" s="8"/>
      <c r="CE25" s="8" t="s">
        <v>11</v>
      </c>
      <c r="CF25" s="8" t="s">
        <v>11</v>
      </c>
      <c r="CG25" s="8"/>
      <c r="CH25" s="8" t="s">
        <v>11</v>
      </c>
      <c r="CI25" s="8" t="s">
        <v>11</v>
      </c>
      <c r="CJ25" s="8" t="s">
        <v>11</v>
      </c>
      <c r="CK25" s="8" t="s">
        <v>11</v>
      </c>
      <c r="CL25" s="8" t="s">
        <v>11</v>
      </c>
      <c r="CM25" s="2">
        <f>COUNTIF(CB25:CL25,"a")</f>
        <v>9</v>
      </c>
      <c r="CN25" s="2"/>
      <c r="CO25" s="8" t="s">
        <v>12</v>
      </c>
      <c r="CP25" s="8" t="s">
        <v>12</v>
      </c>
      <c r="CQ25" s="8" t="s">
        <v>12</v>
      </c>
      <c r="CR25" s="8" t="s">
        <v>12</v>
      </c>
      <c r="CS25" s="8" t="s">
        <v>12</v>
      </c>
      <c r="CT25" s="8" t="s">
        <v>12</v>
      </c>
      <c r="CU25" s="8" t="s">
        <v>11</v>
      </c>
      <c r="CV25" s="8" t="s">
        <v>11</v>
      </c>
      <c r="CW25" s="2">
        <f>COUNTIF(CO25:CV25,"a")</f>
        <v>2</v>
      </c>
      <c r="CX25" s="2"/>
      <c r="CY25" s="8" t="s">
        <v>11</v>
      </c>
      <c r="CZ25" s="8"/>
      <c r="DA25" s="8" t="s">
        <v>11</v>
      </c>
      <c r="DB25" s="8" t="s">
        <v>11</v>
      </c>
      <c r="DC25" s="8" t="s">
        <v>11</v>
      </c>
      <c r="DD25" s="8" t="s">
        <v>11</v>
      </c>
      <c r="DE25" s="8" t="s">
        <v>12</v>
      </c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2">
        <f>COUNTIF(CY25:DR25,"a")</f>
        <v>5</v>
      </c>
      <c r="DT25" s="2"/>
      <c r="DU25" s="8"/>
      <c r="DV25" s="8"/>
      <c r="DW25" s="8"/>
      <c r="DX25" s="8" t="s">
        <v>11</v>
      </c>
      <c r="DY25" s="2">
        <f>-COUNTIF(DU25:DX25,"a")</f>
        <v>-1</v>
      </c>
      <c r="DZ25" s="2"/>
      <c r="EB25" s="3">
        <f>IF($C25="ab","ab",SUM(AF25,BL25,BZ25,CM25,CW25,DS25,DY25))</f>
        <v>53</v>
      </c>
      <c r="EC25" s="3">
        <f>IF($C25="ab","ab",ROUND(EB25/$EB$3*20,2))</f>
        <v>9.7200000000000006</v>
      </c>
      <c r="ED25" s="3">
        <f>IF($C25="ab","ab",MIN(20,ROUNDUP(EB25/85*20.199999999999999)))</f>
        <v>13</v>
      </c>
    </row>
    <row r="26" spans="1:254" ht="13.5">
      <c r="A26" s="12">
        <v>21270</v>
      </c>
      <c r="B26" s="12"/>
      <c r="C26" s="8" t="s">
        <v>11</v>
      </c>
      <c r="D26" s="8" t="s">
        <v>11</v>
      </c>
      <c r="E26" s="8" t="s">
        <v>11</v>
      </c>
      <c r="F26" s="8" t="s">
        <v>11</v>
      </c>
      <c r="G26" s="8" t="s">
        <v>11</v>
      </c>
      <c r="H26" s="8" t="s">
        <v>11</v>
      </c>
      <c r="I26" s="8" t="s">
        <v>11</v>
      </c>
      <c r="J26" s="8" t="s">
        <v>11</v>
      </c>
      <c r="K26" s="8"/>
      <c r="L26" s="8" t="s">
        <v>11</v>
      </c>
      <c r="M26" s="8" t="s">
        <v>11</v>
      </c>
      <c r="N26" s="8" t="s">
        <v>11</v>
      </c>
      <c r="O26" s="8" t="s">
        <v>11</v>
      </c>
      <c r="P26" s="8" t="s">
        <v>11</v>
      </c>
      <c r="Q26" s="8" t="s">
        <v>12</v>
      </c>
      <c r="R26" s="8" t="s">
        <v>11</v>
      </c>
      <c r="S26" s="8" t="s">
        <v>12</v>
      </c>
      <c r="T26" s="8" t="s">
        <v>11</v>
      </c>
      <c r="U26" s="8" t="s">
        <v>11</v>
      </c>
      <c r="V26" s="8"/>
      <c r="W26" s="8" t="s">
        <v>11</v>
      </c>
      <c r="X26" s="8" t="s">
        <v>11</v>
      </c>
      <c r="Y26" s="8" t="s">
        <v>11</v>
      </c>
      <c r="Z26" s="8" t="s">
        <v>11</v>
      </c>
      <c r="AA26" s="8"/>
      <c r="AB26" s="8"/>
      <c r="AC26" s="8"/>
      <c r="AD26" s="8"/>
      <c r="AE26" s="8"/>
      <c r="AF26">
        <f>COUNTIF(C26:AE26,"a")</f>
        <v>20</v>
      </c>
      <c r="AH26" s="8" t="s">
        <v>11</v>
      </c>
      <c r="AI26" s="8" t="s">
        <v>11</v>
      </c>
      <c r="AJ26" s="8" t="s">
        <v>11</v>
      </c>
      <c r="AK26" s="8"/>
      <c r="AL26" s="8" t="s">
        <v>11</v>
      </c>
      <c r="AM26" s="8" t="s">
        <v>11</v>
      </c>
      <c r="AN26" s="8" t="s">
        <v>11</v>
      </c>
      <c r="AO26" s="8" t="s">
        <v>11</v>
      </c>
      <c r="AP26" s="8" t="s">
        <v>11</v>
      </c>
      <c r="AQ26" s="8"/>
      <c r="AR26" s="8" t="s">
        <v>12</v>
      </c>
      <c r="AS26" s="8"/>
      <c r="AT26" s="8" t="s">
        <v>11</v>
      </c>
      <c r="AU26" s="8" t="s">
        <v>11</v>
      </c>
      <c r="AV26" s="8" t="s">
        <v>11</v>
      </c>
      <c r="AW26" s="8" t="s">
        <v>11</v>
      </c>
      <c r="AX26" s="8" t="s">
        <v>12</v>
      </c>
      <c r="AY26" s="8"/>
      <c r="AZ26" s="8"/>
      <c r="BA26" s="8"/>
      <c r="BB26" s="8"/>
      <c r="BC26" s="8"/>
      <c r="BD26" s="8"/>
      <c r="BE26" s="8"/>
      <c r="BF26" s="8" t="s">
        <v>11</v>
      </c>
      <c r="BG26" s="8" t="s">
        <v>11</v>
      </c>
      <c r="BH26" s="8" t="s">
        <v>11</v>
      </c>
      <c r="BI26" s="8"/>
      <c r="BJ26" s="8" t="s">
        <v>12</v>
      </c>
      <c r="BK26" s="8" t="s">
        <v>12</v>
      </c>
      <c r="BL26">
        <f>COUNTIF(AH26:BK26,"a")</f>
        <v>15</v>
      </c>
      <c r="BN26" s="8" t="s">
        <v>11</v>
      </c>
      <c r="BO26" s="8" t="s">
        <v>11</v>
      </c>
      <c r="BP26" s="8" t="s">
        <v>11</v>
      </c>
      <c r="BQ26" s="8" t="s">
        <v>11</v>
      </c>
      <c r="BR26" s="8" t="s">
        <v>11</v>
      </c>
      <c r="BS26" s="8" t="s">
        <v>11</v>
      </c>
      <c r="BT26" s="8" t="s">
        <v>12</v>
      </c>
      <c r="BU26" s="8" t="s">
        <v>12</v>
      </c>
      <c r="BV26" s="8" t="s">
        <v>11</v>
      </c>
      <c r="BW26" s="8" t="s">
        <v>11</v>
      </c>
      <c r="BX26" s="8" t="s">
        <v>11</v>
      </c>
      <c r="BY26" s="8" t="s">
        <v>11</v>
      </c>
      <c r="BZ26">
        <f>COUNTIF(BN26:BY26,"a")</f>
        <v>10</v>
      </c>
      <c r="CB26" s="8" t="s">
        <v>11</v>
      </c>
      <c r="CC26" s="8" t="s">
        <v>11</v>
      </c>
      <c r="CD26" s="8" t="s">
        <v>11</v>
      </c>
      <c r="CE26" s="8" t="s">
        <v>11</v>
      </c>
      <c r="CF26" s="8" t="s">
        <v>11</v>
      </c>
      <c r="CG26" s="8" t="s">
        <v>11</v>
      </c>
      <c r="CH26" s="8" t="s">
        <v>11</v>
      </c>
      <c r="CI26" s="8" t="s">
        <v>11</v>
      </c>
      <c r="CJ26" s="8" t="s">
        <v>11</v>
      </c>
      <c r="CK26" s="8" t="s">
        <v>11</v>
      </c>
      <c r="CL26" s="8" t="s">
        <v>11</v>
      </c>
      <c r="CM26" s="2">
        <f>COUNTIF(CB26:CL26,"a")</f>
        <v>11</v>
      </c>
      <c r="CN26" s="2"/>
      <c r="CO26" s="8" t="s">
        <v>11</v>
      </c>
      <c r="CP26" s="8" t="s">
        <v>11</v>
      </c>
      <c r="CQ26" s="8" t="s">
        <v>11</v>
      </c>
      <c r="CR26" s="8" t="s">
        <v>11</v>
      </c>
      <c r="CS26" s="8" t="s">
        <v>11</v>
      </c>
      <c r="CT26" s="8" t="s">
        <v>11</v>
      </c>
      <c r="CU26" s="8" t="s">
        <v>12</v>
      </c>
      <c r="CV26" s="8" t="s">
        <v>12</v>
      </c>
      <c r="CW26" s="2">
        <f>COUNTIF(CO26:CV26,"a")</f>
        <v>6</v>
      </c>
      <c r="CX26" s="2"/>
      <c r="CY26" s="8"/>
      <c r="CZ26" s="8"/>
      <c r="DA26" s="8" t="s">
        <v>11</v>
      </c>
      <c r="DB26" s="8" t="s">
        <v>11</v>
      </c>
      <c r="DC26" s="8" t="s">
        <v>11</v>
      </c>
      <c r="DD26" s="8" t="s">
        <v>11</v>
      </c>
      <c r="DE26" s="8" t="s">
        <v>11</v>
      </c>
      <c r="DF26" s="8"/>
      <c r="DG26" s="8" t="s">
        <v>12</v>
      </c>
      <c r="DH26" s="8" t="s">
        <v>11</v>
      </c>
      <c r="DI26" s="8"/>
      <c r="DJ26" s="8"/>
      <c r="DK26" s="8"/>
      <c r="DL26" s="8"/>
      <c r="DM26" s="8"/>
      <c r="DN26" s="8" t="s">
        <v>11</v>
      </c>
      <c r="DO26" s="8"/>
      <c r="DP26" s="8"/>
      <c r="DQ26" s="8"/>
      <c r="DR26" s="8"/>
      <c r="DS26" s="2">
        <f>COUNTIF(CY26:DR26,"a")</f>
        <v>7</v>
      </c>
      <c r="DT26" s="2"/>
      <c r="DU26" s="8" t="s">
        <v>11</v>
      </c>
      <c r="DV26" s="8" t="s">
        <v>11</v>
      </c>
      <c r="DW26" s="8"/>
      <c r="DX26" s="8"/>
      <c r="DY26" s="2">
        <f>-COUNTIF(DU26:DX26,"a")</f>
        <v>-2</v>
      </c>
      <c r="DZ26" s="2"/>
      <c r="EB26" s="3">
        <f>IF($C26="ab","ab",SUM(AF26,BL26,BZ26,CM26,CW26,DS26,DY26))</f>
        <v>67</v>
      </c>
      <c r="EC26" s="3">
        <f>IF($C26="ab","ab",ROUND(EB26/$EB$3*20,2))</f>
        <v>12.289999999999999</v>
      </c>
      <c r="ED26" s="3">
        <f>IF($C26="ab","ab",MIN(20,ROUNDUP(EB26/85*20.199999999999999)))</f>
        <v>16</v>
      </c>
    </row>
    <row r="27" spans="1:254" ht="13.5">
      <c r="A27" s="12">
        <v>21280</v>
      </c>
      <c r="B27" s="12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>
        <f>COUNTIF(C27:AE27,"a")</f>
        <v>0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>
        <f>COUNTIF(AH27:BK27,"a")</f>
        <v>0</v>
      </c>
      <c r="BN27" s="8"/>
      <c r="BO27" s="8" t="s">
        <v>11</v>
      </c>
      <c r="BP27" s="8" t="s">
        <v>11</v>
      </c>
      <c r="BQ27" s="8" t="s">
        <v>12</v>
      </c>
      <c r="BR27" s="8" t="s">
        <v>12</v>
      </c>
      <c r="BS27" s="8" t="s">
        <v>12</v>
      </c>
      <c r="BT27" s="8" t="s">
        <v>12</v>
      </c>
      <c r="BU27" s="8"/>
      <c r="BV27" s="8"/>
      <c r="BW27" s="8"/>
      <c r="BX27" s="8"/>
      <c r="BY27" s="8"/>
      <c r="BZ27">
        <f>COUNTIF(BN27:BY27,"a")</f>
        <v>2</v>
      </c>
      <c r="CB27" s="8" t="s">
        <v>11</v>
      </c>
      <c r="CC27" s="8" t="s">
        <v>11</v>
      </c>
      <c r="CD27" s="8"/>
      <c r="CE27" s="8" t="s">
        <v>11</v>
      </c>
      <c r="CF27" s="8"/>
      <c r="CG27" s="8"/>
      <c r="CH27" s="8"/>
      <c r="CI27" s="8"/>
      <c r="CJ27" s="8"/>
      <c r="CK27" s="8"/>
      <c r="CL27" s="8"/>
      <c r="CM27" s="2">
        <f>COUNTIF(CB27:CL27,"a")</f>
        <v>3</v>
      </c>
      <c r="CN27" s="2"/>
      <c r="CO27" s="8" t="s">
        <v>11</v>
      </c>
      <c r="CP27" s="8" t="s">
        <v>11</v>
      </c>
      <c r="CQ27" s="8" t="s">
        <v>11</v>
      </c>
      <c r="CR27" s="8" t="s">
        <v>11</v>
      </c>
      <c r="CS27" s="8" t="s">
        <v>12</v>
      </c>
      <c r="CT27" s="8" t="s">
        <v>12</v>
      </c>
      <c r="CU27" s="8" t="s">
        <v>12</v>
      </c>
      <c r="CV27" s="8" t="s">
        <v>12</v>
      </c>
      <c r="CW27" s="2">
        <f>COUNTIF(CO27:CV27,"a")</f>
        <v>4</v>
      </c>
      <c r="CX27" s="2"/>
      <c r="CY27" s="8"/>
      <c r="CZ27" s="8" t="s">
        <v>11</v>
      </c>
      <c r="DA27" s="8" t="s">
        <v>11</v>
      </c>
      <c r="DB27" s="8" t="s">
        <v>11</v>
      </c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 t="s">
        <v>11</v>
      </c>
      <c r="DO27" s="8" t="s">
        <v>11</v>
      </c>
      <c r="DP27" s="8" t="s">
        <v>11</v>
      </c>
      <c r="DQ27" s="8"/>
      <c r="DR27" s="8"/>
      <c r="DS27" s="2">
        <f>COUNTIF(CY27:DR27,"a")</f>
        <v>6</v>
      </c>
      <c r="DT27" s="2"/>
      <c r="DU27" s="8"/>
      <c r="DV27" s="8"/>
      <c r="DW27" s="8"/>
      <c r="DX27" s="8"/>
      <c r="DY27" s="2">
        <f>-COUNTIF(DU27:DX27,"a")</f>
        <v>0</v>
      </c>
      <c r="DZ27" s="2"/>
      <c r="EA27" t="s">
        <v>30</v>
      </c>
      <c r="EB27" s="3">
        <f>IF($C27="ab","ab",SUM(AF27,BL27,BZ27,CM27,CW27,DS27,DY27))</f>
        <v>15</v>
      </c>
      <c r="EC27" s="3">
        <f>IF($C27="ab","ab",ROUND(EB27/$EB$3*20,2))</f>
        <v>2.75</v>
      </c>
      <c r="ED27" s="3">
        <f>IF($C27="ab","ab",MIN(20,ROUNDUP(EB27/85*20.199999999999999)))</f>
        <v>4</v>
      </c>
    </row>
    <row r="28" spans="1:254" ht="13.5">
      <c r="A28" s="12">
        <v>21290</v>
      </c>
      <c r="B28" s="12"/>
      <c r="C28" s="8" t="s">
        <v>11</v>
      </c>
      <c r="D28" s="8" t="s">
        <v>11</v>
      </c>
      <c r="E28" s="8" t="s">
        <v>11</v>
      </c>
      <c r="F28" s="8" t="s">
        <v>11</v>
      </c>
      <c r="G28" s="8" t="s">
        <v>11</v>
      </c>
      <c r="H28" s="8" t="s">
        <v>11</v>
      </c>
      <c r="I28" s="8" t="s">
        <v>11</v>
      </c>
      <c r="J28" s="8" t="s">
        <v>11</v>
      </c>
      <c r="K28" s="8"/>
      <c r="L28" s="8" t="s">
        <v>11</v>
      </c>
      <c r="M28" s="8" t="s">
        <v>11</v>
      </c>
      <c r="N28" s="8" t="s">
        <v>11</v>
      </c>
      <c r="O28" s="8" t="s">
        <v>11</v>
      </c>
      <c r="P28" s="8" t="s">
        <v>11</v>
      </c>
      <c r="Q28" s="8" t="s">
        <v>11</v>
      </c>
      <c r="R28" s="8" t="s">
        <v>12</v>
      </c>
      <c r="S28" s="8" t="s">
        <v>12</v>
      </c>
      <c r="T28" s="8" t="s">
        <v>12</v>
      </c>
      <c r="U28" s="8" t="s">
        <v>12</v>
      </c>
      <c r="V28" s="8"/>
      <c r="W28" s="8"/>
      <c r="X28" s="8"/>
      <c r="Y28" s="8"/>
      <c r="Z28" s="8"/>
      <c r="AA28" s="8" t="s">
        <v>11</v>
      </c>
      <c r="AB28" s="8" t="s">
        <v>11</v>
      </c>
      <c r="AC28" s="8" t="s">
        <v>11</v>
      </c>
      <c r="AD28" s="8" t="s">
        <v>11</v>
      </c>
      <c r="AE28" s="8" t="s">
        <v>12</v>
      </c>
      <c r="AF28">
        <f>COUNTIF(C28:AE28,"a")</f>
        <v>18</v>
      </c>
      <c r="AH28" s="8" t="s">
        <v>11</v>
      </c>
      <c r="AI28" s="8" t="s">
        <v>11</v>
      </c>
      <c r="AJ28" s="8" t="s">
        <v>11</v>
      </c>
      <c r="AK28" s="8"/>
      <c r="AL28" s="8" t="s">
        <v>12</v>
      </c>
      <c r="AM28" s="8" t="s">
        <v>11</v>
      </c>
      <c r="AN28" s="8" t="s">
        <v>12</v>
      </c>
      <c r="AO28" s="8" t="s">
        <v>12</v>
      </c>
      <c r="AP28" s="8" t="s">
        <v>12</v>
      </c>
      <c r="AQ28" s="8" t="s">
        <v>11</v>
      </c>
      <c r="AR28" s="8" t="s">
        <v>11</v>
      </c>
      <c r="AS28" s="8"/>
      <c r="AT28" s="8" t="s">
        <v>11</v>
      </c>
      <c r="AU28" s="8" t="s">
        <v>11</v>
      </c>
      <c r="AV28" s="8" t="s">
        <v>11</v>
      </c>
      <c r="AW28" s="8" t="s">
        <v>11</v>
      </c>
      <c r="AX28" s="8" t="s">
        <v>11</v>
      </c>
      <c r="AY28" s="8" t="s">
        <v>11</v>
      </c>
      <c r="AZ28" s="8" t="s">
        <v>11</v>
      </c>
      <c r="BA28" s="8" t="s">
        <v>11</v>
      </c>
      <c r="BB28" s="8" t="s">
        <v>11</v>
      </c>
      <c r="BC28" s="8" t="s">
        <v>11</v>
      </c>
      <c r="BD28" s="8"/>
      <c r="BE28" s="8"/>
      <c r="BF28" s="8"/>
      <c r="BG28" s="8"/>
      <c r="BH28" s="8"/>
      <c r="BI28" s="8"/>
      <c r="BJ28" s="8"/>
      <c r="BK28" s="8"/>
      <c r="BL28">
        <f>COUNTIF(AH28:BK28,"a")</f>
        <v>16</v>
      </c>
      <c r="BN28" s="8" t="s">
        <v>11</v>
      </c>
      <c r="BO28" s="8" t="s">
        <v>11</v>
      </c>
      <c r="BP28" s="8" t="s">
        <v>11</v>
      </c>
      <c r="BQ28" s="8" t="s">
        <v>11</v>
      </c>
      <c r="BR28" s="8" t="s">
        <v>11</v>
      </c>
      <c r="BS28" s="8" t="s">
        <v>11</v>
      </c>
      <c r="BT28" s="8" t="s">
        <v>11</v>
      </c>
      <c r="BU28" s="8"/>
      <c r="BV28" s="8" t="s">
        <v>11</v>
      </c>
      <c r="BW28" s="8" t="s">
        <v>11</v>
      </c>
      <c r="BX28" s="8" t="s">
        <v>11</v>
      </c>
      <c r="BY28" s="8" t="s">
        <v>11</v>
      </c>
      <c r="BZ28">
        <f>COUNTIF(BN28:BY28,"a")</f>
        <v>11</v>
      </c>
      <c r="CB28" s="8" t="s">
        <v>11</v>
      </c>
      <c r="CC28" s="8" t="s">
        <v>11</v>
      </c>
      <c r="CD28" s="8"/>
      <c r="CE28" s="8" t="s">
        <v>11</v>
      </c>
      <c r="CF28" s="8" t="s">
        <v>11</v>
      </c>
      <c r="CG28" s="8" t="s">
        <v>11</v>
      </c>
      <c r="CH28" s="8" t="s">
        <v>11</v>
      </c>
      <c r="CI28" s="8"/>
      <c r="CJ28" s="8"/>
      <c r="CK28" s="8"/>
      <c r="CL28" s="8"/>
      <c r="CM28" s="2">
        <f>COUNTIF(CB28:CL28,"a")</f>
        <v>6</v>
      </c>
      <c r="CN28" s="2"/>
      <c r="CO28" s="8" t="s">
        <v>11</v>
      </c>
      <c r="CP28" s="8" t="s">
        <v>11</v>
      </c>
      <c r="CQ28" s="8" t="s">
        <v>11</v>
      </c>
      <c r="CR28" s="8" t="s">
        <v>11</v>
      </c>
      <c r="CS28" s="8" t="s">
        <v>11</v>
      </c>
      <c r="CT28" s="8" t="s">
        <v>11</v>
      </c>
      <c r="CU28" s="8" t="s">
        <v>12</v>
      </c>
      <c r="CV28" s="8" t="s">
        <v>12</v>
      </c>
      <c r="CW28" s="2">
        <f>COUNTIF(CO28:CV28,"a")</f>
        <v>6</v>
      </c>
      <c r="CX28" s="2"/>
      <c r="CY28" s="8"/>
      <c r="CZ28" s="8" t="s">
        <v>12</v>
      </c>
      <c r="DA28" s="8" t="s">
        <v>11</v>
      </c>
      <c r="DB28" s="8" t="s">
        <v>11</v>
      </c>
      <c r="DC28" s="8" t="s">
        <v>11</v>
      </c>
      <c r="DD28" s="8" t="s">
        <v>11</v>
      </c>
      <c r="DE28" s="8" t="s">
        <v>11</v>
      </c>
      <c r="DF28" s="8"/>
      <c r="DG28" s="8" t="s">
        <v>11</v>
      </c>
      <c r="DH28" s="8" t="s">
        <v>11</v>
      </c>
      <c r="DI28" s="8" t="s">
        <v>11</v>
      </c>
      <c r="DJ28" s="8"/>
      <c r="DK28" s="8"/>
      <c r="DL28" s="8"/>
      <c r="DM28" s="8"/>
      <c r="DN28" s="8" t="s">
        <v>11</v>
      </c>
      <c r="DO28" s="8"/>
      <c r="DP28" s="8" t="s">
        <v>11</v>
      </c>
      <c r="DQ28" s="8" t="s">
        <v>11</v>
      </c>
      <c r="DR28" s="8"/>
      <c r="DS28" s="2">
        <f>COUNTIF(CY28:DR28,"a")</f>
        <v>11</v>
      </c>
      <c r="DT28" s="2"/>
      <c r="DU28" s="8"/>
      <c r="DV28" s="8"/>
      <c r="DW28" s="8"/>
      <c r="DX28" s="8"/>
      <c r="DY28" s="2">
        <f>-COUNTIF(DU28:DX28,"a")</f>
        <v>0</v>
      </c>
      <c r="DZ28" s="2"/>
      <c r="EB28" s="3">
        <f>IF($C28="ab","ab",SUM(AF28,BL28,BZ28,CM28,CW28,DS28,DY28))</f>
        <v>68</v>
      </c>
      <c r="EC28" s="3">
        <f>IF($C28="ab","ab",ROUND(EB28/$EB$3*20,2))</f>
        <v>12.48</v>
      </c>
      <c r="ED28" s="3">
        <f>IF($C28="ab","ab",MIN(20,ROUNDUP(EB28/85*20.199999999999999)))</f>
        <v>17</v>
      </c>
    </row>
    <row r="29" spans="1:254" ht="12.86">
      <c r="A29" s="12">
        <v>21340</v>
      </c>
      <c r="B29" s="12"/>
      <c r="C29" s="8" t="s">
        <v>12</v>
      </c>
      <c r="D29" s="8" t="s">
        <v>12</v>
      </c>
      <c r="E29" s="8" t="s">
        <v>12</v>
      </c>
      <c r="F29" s="8" t="s">
        <v>12</v>
      </c>
      <c r="G29" s="8" t="s">
        <v>11</v>
      </c>
      <c r="H29" s="8" t="s">
        <v>11</v>
      </c>
      <c r="I29" s="8" t="s">
        <v>11</v>
      </c>
      <c r="J29" s="8" t="s">
        <v>11</v>
      </c>
      <c r="K29" s="8" t="s">
        <v>11</v>
      </c>
      <c r="L29" s="8" t="s">
        <v>11</v>
      </c>
      <c r="M29" s="8" t="s">
        <v>12</v>
      </c>
      <c r="N29" s="8" t="s">
        <v>11</v>
      </c>
      <c r="O29" s="8" t="s">
        <v>11</v>
      </c>
      <c r="P29" s="8" t="s">
        <v>11</v>
      </c>
      <c r="Q29" s="8" t="s">
        <v>11</v>
      </c>
      <c r="R29" s="8" t="s">
        <v>12</v>
      </c>
      <c r="S29" s="8" t="s">
        <v>12</v>
      </c>
      <c r="T29" s="8" t="s">
        <v>12</v>
      </c>
      <c r="U29" s="8" t="s">
        <v>12</v>
      </c>
      <c r="V29" s="8" t="s">
        <v>12</v>
      </c>
      <c r="W29" s="8" t="s">
        <v>12</v>
      </c>
      <c r="X29" s="8" t="s">
        <v>12</v>
      </c>
      <c r="Y29" s="8"/>
      <c r="Z29" s="8"/>
      <c r="AA29" s="8" t="s">
        <v>11</v>
      </c>
      <c r="AB29" s="8" t="s">
        <v>12</v>
      </c>
      <c r="AC29" s="8"/>
      <c r="AD29" s="8" t="s">
        <v>12</v>
      </c>
      <c r="AE29" s="8" t="s">
        <v>12</v>
      </c>
      <c r="AF29">
        <f>COUNTIF(C29:AE29,"a")</f>
        <v>11</v>
      </c>
      <c r="AH29" s="8" t="s">
        <v>11</v>
      </c>
      <c r="AI29" s="8" t="s">
        <v>11</v>
      </c>
      <c r="AJ29" s="8" t="s">
        <v>11</v>
      </c>
      <c r="AK29" s="8" t="s">
        <v>11</v>
      </c>
      <c r="AL29" s="8" t="s">
        <v>11</v>
      </c>
      <c r="AM29" s="8" t="s">
        <v>11</v>
      </c>
      <c r="AN29" s="8" t="s">
        <v>11</v>
      </c>
      <c r="AO29" s="8" t="s">
        <v>11</v>
      </c>
      <c r="AP29" s="8" t="s">
        <v>11</v>
      </c>
      <c r="AQ29" s="8"/>
      <c r="AR29" s="8" t="s">
        <v>11</v>
      </c>
      <c r="AS29" s="8" t="s">
        <v>11</v>
      </c>
      <c r="AT29" s="8" t="s">
        <v>11</v>
      </c>
      <c r="AU29" s="8" t="s">
        <v>11</v>
      </c>
      <c r="AV29" s="8" t="s">
        <v>11</v>
      </c>
      <c r="AW29" s="8" t="s">
        <v>12</v>
      </c>
      <c r="AX29" s="8" t="s">
        <v>11</v>
      </c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>
        <f>COUNTIF(AH29:BK29,"a")</f>
        <v>15</v>
      </c>
      <c r="BN29" s="8" t="s">
        <v>11</v>
      </c>
      <c r="BO29" s="8" t="s">
        <v>11</v>
      </c>
      <c r="BP29" s="8" t="s">
        <v>11</v>
      </c>
      <c r="BQ29" s="8" t="s">
        <v>11</v>
      </c>
      <c r="BR29" s="8" t="s">
        <v>11</v>
      </c>
      <c r="BS29" s="8" t="s">
        <v>12</v>
      </c>
      <c r="BT29" s="8" t="s">
        <v>11</v>
      </c>
      <c r="BU29" s="8" t="s">
        <v>12</v>
      </c>
      <c r="BV29" s="8" t="s">
        <v>11</v>
      </c>
      <c r="BW29" s="8" t="s">
        <v>11</v>
      </c>
      <c r="BX29" s="8" t="s">
        <v>11</v>
      </c>
      <c r="BY29" s="8" t="s">
        <v>11</v>
      </c>
      <c r="BZ29">
        <f>COUNTIF(BN29:BY29,"a")</f>
        <v>10</v>
      </c>
      <c r="CB29" s="8" t="s">
        <v>11</v>
      </c>
      <c r="CC29" s="8" t="s">
        <v>11</v>
      </c>
      <c r="CD29" s="8"/>
      <c r="CE29" s="8" t="s">
        <v>11</v>
      </c>
      <c r="CF29" s="8" t="s">
        <v>11</v>
      </c>
      <c r="CG29" s="8"/>
      <c r="CH29" s="8" t="s">
        <v>11</v>
      </c>
      <c r="CI29" s="8" t="s">
        <v>11</v>
      </c>
      <c r="CJ29" s="8" t="s">
        <v>11</v>
      </c>
      <c r="CK29" s="8" t="s">
        <v>11</v>
      </c>
      <c r="CL29" s="8" t="s">
        <v>11</v>
      </c>
      <c r="CM29" s="2">
        <f>COUNTIF(CB29:CL29,"a")</f>
        <v>9</v>
      </c>
      <c r="CN29" s="2"/>
      <c r="CO29" s="8" t="s">
        <v>11</v>
      </c>
      <c r="CP29" s="8" t="s">
        <v>11</v>
      </c>
      <c r="CQ29" s="8" t="s">
        <v>11</v>
      </c>
      <c r="CR29" s="8" t="s">
        <v>11</v>
      </c>
      <c r="CS29" s="8" t="s">
        <v>11</v>
      </c>
      <c r="CT29" s="8" t="s">
        <v>11</v>
      </c>
      <c r="CU29" s="8" t="s">
        <v>12</v>
      </c>
      <c r="CV29" s="8" t="s">
        <v>12</v>
      </c>
      <c r="CW29" s="2">
        <f>COUNTIF(CO29:CV29,"a")</f>
        <v>6</v>
      </c>
      <c r="CX29" s="2"/>
      <c r="CY29" s="8"/>
      <c r="CZ29" s="8"/>
      <c r="DA29" s="8" t="s">
        <v>11</v>
      </c>
      <c r="DB29" s="8" t="s">
        <v>11</v>
      </c>
      <c r="DC29" s="8" t="s">
        <v>11</v>
      </c>
      <c r="DD29" s="8" t="s">
        <v>11</v>
      </c>
      <c r="DE29" s="8" t="s">
        <v>11</v>
      </c>
      <c r="DF29" s="8"/>
      <c r="DG29" s="8" t="s">
        <v>12</v>
      </c>
      <c r="DH29" s="8" t="s">
        <v>11</v>
      </c>
      <c r="DI29" s="8" t="s">
        <v>11</v>
      </c>
      <c r="DJ29" s="8" t="s">
        <v>11</v>
      </c>
      <c r="DK29" s="8"/>
      <c r="DL29" s="8" t="s">
        <v>12</v>
      </c>
      <c r="DM29" s="8" t="s">
        <v>12</v>
      </c>
      <c r="DN29" s="8" t="s">
        <v>11</v>
      </c>
      <c r="DO29" s="8" t="s">
        <v>11</v>
      </c>
      <c r="DP29" s="8" t="s">
        <v>11</v>
      </c>
      <c r="DQ29" s="8"/>
      <c r="DR29" s="8"/>
      <c r="DS29" s="2">
        <f>COUNTIF(CY29:DR29,"a")</f>
        <v>11</v>
      </c>
      <c r="DT29" s="2"/>
      <c r="DU29" s="8"/>
      <c r="DV29" s="8"/>
      <c r="DW29" s="8"/>
      <c r="DX29" s="8" t="s">
        <v>11</v>
      </c>
      <c r="DY29" s="2">
        <f>-COUNTIF(DU29:DX29,"a")</f>
        <v>-1</v>
      </c>
      <c r="DZ29" s="2"/>
      <c r="EB29" s="3">
        <f>IF($C29="ab","ab",SUM(AF29,BL29,BZ29,CM29,CW29,DS29,DY29))</f>
        <v>61</v>
      </c>
      <c r="EC29" s="3">
        <f>IF($C29="ab","ab",ROUND(EB29/$EB$3*20,2))</f>
        <v>11.19</v>
      </c>
      <c r="ED29" s="3">
        <f>IF($C29="ab","ab",MIN(20,ROUNDUP(EB29/85*20.199999999999999)))</f>
        <v>15</v>
      </c>
    </row>
    <row r="30" spans="1:254" ht="13.5">
      <c r="A30" s="12">
        <v>21360</v>
      </c>
      <c r="B30" s="12"/>
      <c r="C30" s="8" t="s">
        <v>11</v>
      </c>
      <c r="D30" s="8" t="s">
        <v>11</v>
      </c>
      <c r="E30" s="8" t="s">
        <v>11</v>
      </c>
      <c r="F30" s="8" t="s">
        <v>11</v>
      </c>
      <c r="G30" s="8" t="s">
        <v>11</v>
      </c>
      <c r="H30" s="8" t="s">
        <v>11</v>
      </c>
      <c r="I30" s="8" t="s">
        <v>11</v>
      </c>
      <c r="J30" s="8" t="s">
        <v>11</v>
      </c>
      <c r="K30" s="8" t="s">
        <v>12</v>
      </c>
      <c r="L30" s="8" t="s">
        <v>11</v>
      </c>
      <c r="M30" s="8" t="s">
        <v>11</v>
      </c>
      <c r="N30" s="8" t="s">
        <v>11</v>
      </c>
      <c r="O30" s="8" t="s">
        <v>11</v>
      </c>
      <c r="P30" s="8" t="s">
        <v>11</v>
      </c>
      <c r="Q30" s="8" t="s">
        <v>11</v>
      </c>
      <c r="R30" s="8" t="s">
        <v>12</v>
      </c>
      <c r="S30" s="8" t="s">
        <v>12</v>
      </c>
      <c r="T30" s="8" t="s">
        <v>12</v>
      </c>
      <c r="U30" s="8" t="s">
        <v>12</v>
      </c>
      <c r="V30" s="8" t="s">
        <v>12</v>
      </c>
      <c r="W30" s="8" t="s">
        <v>12</v>
      </c>
      <c r="X30" s="8" t="s">
        <v>12</v>
      </c>
      <c r="Y30" s="8"/>
      <c r="Z30" s="8"/>
      <c r="AA30" s="8" t="s">
        <v>12</v>
      </c>
      <c r="AB30" s="8"/>
      <c r="AC30" s="8"/>
      <c r="AD30" s="8" t="s">
        <v>12</v>
      </c>
      <c r="AE30" s="8" t="s">
        <v>12</v>
      </c>
      <c r="AF30">
        <f>COUNTIF(C30:AE30,"a")</f>
        <v>14</v>
      </c>
      <c r="AH30" s="8" t="s">
        <v>11</v>
      </c>
      <c r="AI30" s="8" t="s">
        <v>11</v>
      </c>
      <c r="AJ30" s="8" t="s">
        <v>11</v>
      </c>
      <c r="AK30" s="8"/>
      <c r="AL30" s="8" t="s">
        <v>12</v>
      </c>
      <c r="AM30" s="8" t="s">
        <v>11</v>
      </c>
      <c r="AN30" s="8" t="s">
        <v>11</v>
      </c>
      <c r="AO30" s="8" t="s">
        <v>11</v>
      </c>
      <c r="AP30" s="8" t="s">
        <v>11</v>
      </c>
      <c r="AQ30" s="8"/>
      <c r="AR30" s="8" t="s">
        <v>11</v>
      </c>
      <c r="AS30" s="8" t="s">
        <v>11</v>
      </c>
      <c r="AT30" s="8" t="s">
        <v>11</v>
      </c>
      <c r="AU30" s="8" t="s">
        <v>11</v>
      </c>
      <c r="AV30" s="8" t="s">
        <v>11</v>
      </c>
      <c r="AW30" s="8" t="s">
        <v>11</v>
      </c>
      <c r="AX30" s="8" t="s">
        <v>12</v>
      </c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>
        <f>COUNTIF(AH30:BK30,"a")</f>
        <v>13</v>
      </c>
      <c r="BN30" s="8" t="s">
        <v>11</v>
      </c>
      <c r="BO30" s="8" t="s">
        <v>11</v>
      </c>
      <c r="BP30" s="8" t="s">
        <v>11</v>
      </c>
      <c r="BQ30" s="8" t="s">
        <v>11</v>
      </c>
      <c r="BR30" s="8" t="s">
        <v>11</v>
      </c>
      <c r="BS30" s="8" t="s">
        <v>11</v>
      </c>
      <c r="BT30" s="8" t="s">
        <v>11</v>
      </c>
      <c r="BU30" s="8" t="s">
        <v>12</v>
      </c>
      <c r="BV30" s="8" t="s">
        <v>11</v>
      </c>
      <c r="BW30" s="8" t="s">
        <v>12</v>
      </c>
      <c r="BX30" s="8" t="s">
        <v>11</v>
      </c>
      <c r="BY30" s="8" t="s">
        <v>11</v>
      </c>
      <c r="BZ30">
        <f>COUNTIF(BN30:BY30,"a")</f>
        <v>10</v>
      </c>
      <c r="CB30" s="8" t="s">
        <v>11</v>
      </c>
      <c r="CC30" s="8" t="s">
        <v>11</v>
      </c>
      <c r="CD30" s="8"/>
      <c r="CE30" s="8" t="s">
        <v>11</v>
      </c>
      <c r="CF30" s="8"/>
      <c r="CG30" s="8"/>
      <c r="CH30" s="8" t="s">
        <v>11</v>
      </c>
      <c r="CI30" s="8" t="s">
        <v>11</v>
      </c>
      <c r="CJ30" s="8" t="s">
        <v>11</v>
      </c>
      <c r="CK30" s="8" t="s">
        <v>12</v>
      </c>
      <c r="CL30" s="8" t="s">
        <v>12</v>
      </c>
      <c r="CM30" s="2">
        <f>COUNTIF(CB30:CL30,"a")</f>
        <v>6</v>
      </c>
      <c r="CN30" s="2"/>
      <c r="CO30" s="8" t="s">
        <v>11</v>
      </c>
      <c r="CP30" s="8" t="s">
        <v>11</v>
      </c>
      <c r="CQ30" s="8" t="s">
        <v>11</v>
      </c>
      <c r="CR30" s="8" t="s">
        <v>11</v>
      </c>
      <c r="CS30" s="8" t="s">
        <v>12</v>
      </c>
      <c r="CT30" s="8" t="s">
        <v>12</v>
      </c>
      <c r="CU30" s="8" t="s">
        <v>11</v>
      </c>
      <c r="CV30" s="8" t="s">
        <v>11</v>
      </c>
      <c r="CW30" s="2">
        <f>COUNTIF(CO30:CV30,"a")</f>
        <v>6</v>
      </c>
      <c r="CX30" s="2"/>
      <c r="CY30" s="8"/>
      <c r="CZ30" s="8" t="s">
        <v>12</v>
      </c>
      <c r="DA30" s="8" t="s">
        <v>11</v>
      </c>
      <c r="DB30" s="8" t="s">
        <v>11</v>
      </c>
      <c r="DC30" s="8" t="s">
        <v>11</v>
      </c>
      <c r="DD30" s="8" t="s">
        <v>11</v>
      </c>
      <c r="DE30" s="8" t="s">
        <v>11</v>
      </c>
      <c r="DF30" s="8"/>
      <c r="DG30" s="8" t="s">
        <v>11</v>
      </c>
      <c r="DH30" s="8" t="s">
        <v>12</v>
      </c>
      <c r="DI30" s="8"/>
      <c r="DJ30" s="8"/>
      <c r="DK30" s="8" t="s">
        <v>12</v>
      </c>
      <c r="DL30" s="8"/>
      <c r="DM30" s="8"/>
      <c r="DN30" s="8" t="s">
        <v>11</v>
      </c>
      <c r="DO30" s="8"/>
      <c r="DP30" s="8" t="s">
        <v>11</v>
      </c>
      <c r="DQ30" s="8"/>
      <c r="DR30" s="8"/>
      <c r="DS30" s="2">
        <f>COUNTIF(CY30:DR30,"a")</f>
        <v>8</v>
      </c>
      <c r="DT30" s="2"/>
      <c r="DU30" s="8"/>
      <c r="DV30" s="8"/>
      <c r="DW30" s="8"/>
      <c r="DX30" s="8"/>
      <c r="DY30" s="2">
        <f>-COUNTIF(DU30:DX30,"a")</f>
        <v>0</v>
      </c>
      <c r="DZ30" s="2"/>
      <c r="EB30" s="3">
        <f>IF($C30="ab","ab",SUM(AF30,BL30,BZ30,CM30,CW30,DS30,DY30))</f>
        <v>57</v>
      </c>
      <c r="EC30" s="3">
        <f>IF($C30="ab","ab",ROUND(EB30/$EB$3*20,2))</f>
        <v>10.460000000000001</v>
      </c>
      <c r="ED30" s="3">
        <f>IF($C30="ab","ab",MIN(20,ROUNDUP(EB30/85*20.199999999999999)))</f>
        <v>14</v>
      </c>
    </row>
    <row r="31" spans="1:254" ht="13.5">
      <c r="A31" s="12">
        <v>21370</v>
      </c>
      <c r="B31" s="12"/>
      <c r="C31" s="8" t="s">
        <v>11</v>
      </c>
      <c r="D31" s="8" t="s">
        <v>11</v>
      </c>
      <c r="E31" s="8" t="s">
        <v>11</v>
      </c>
      <c r="F31" s="8" t="s">
        <v>11</v>
      </c>
      <c r="G31" s="8" t="s">
        <v>11</v>
      </c>
      <c r="H31" s="8" t="s">
        <v>11</v>
      </c>
      <c r="I31" s="8" t="s">
        <v>11</v>
      </c>
      <c r="J31" s="8" t="s">
        <v>11</v>
      </c>
      <c r="K31" s="8"/>
      <c r="L31" s="8" t="s">
        <v>12</v>
      </c>
      <c r="M31" s="8" t="s">
        <v>12</v>
      </c>
      <c r="N31" s="8" t="s">
        <v>12</v>
      </c>
      <c r="O31" s="8" t="s">
        <v>11</v>
      </c>
      <c r="P31" s="8" t="s">
        <v>11</v>
      </c>
      <c r="Q31" s="8" t="s">
        <v>11</v>
      </c>
      <c r="R31" s="8" t="s">
        <v>12</v>
      </c>
      <c r="S31" s="8" t="s">
        <v>11</v>
      </c>
      <c r="T31" s="8" t="s">
        <v>12</v>
      </c>
      <c r="U31" s="8" t="s">
        <v>12</v>
      </c>
      <c r="V31" s="8" t="s">
        <v>12</v>
      </c>
      <c r="W31" s="8" t="s">
        <v>12</v>
      </c>
      <c r="X31" s="8" t="s">
        <v>12</v>
      </c>
      <c r="Y31" s="8"/>
      <c r="Z31" s="8"/>
      <c r="AA31" s="8"/>
      <c r="AB31" s="8"/>
      <c r="AC31" s="8"/>
      <c r="AD31" s="8"/>
      <c r="AE31" s="8"/>
      <c r="AF31">
        <f>COUNTIF(C31:AE31,"a")</f>
        <v>12</v>
      </c>
      <c r="AH31" s="8" t="s">
        <v>11</v>
      </c>
      <c r="AI31" s="8" t="s">
        <v>11</v>
      </c>
      <c r="AJ31" s="8" t="s">
        <v>11</v>
      </c>
      <c r="AK31" s="8"/>
      <c r="AL31" s="8" t="s">
        <v>11</v>
      </c>
      <c r="AM31" s="8" t="s">
        <v>11</v>
      </c>
      <c r="AN31" s="8" t="s">
        <v>11</v>
      </c>
      <c r="AO31" s="8" t="s">
        <v>11</v>
      </c>
      <c r="AP31" s="8" t="s">
        <v>11</v>
      </c>
      <c r="AQ31" s="8" t="s">
        <v>12</v>
      </c>
      <c r="AR31" s="8" t="s">
        <v>12</v>
      </c>
      <c r="AS31" s="8" t="s">
        <v>11</v>
      </c>
      <c r="AT31" s="8" t="s">
        <v>12</v>
      </c>
      <c r="AU31" s="8" t="s">
        <v>12</v>
      </c>
      <c r="AV31" s="8" t="s">
        <v>12</v>
      </c>
      <c r="AW31" s="8" t="s">
        <v>12</v>
      </c>
      <c r="AX31" s="8" t="s">
        <v>12</v>
      </c>
      <c r="AY31" s="8"/>
      <c r="AZ31" s="8"/>
      <c r="BA31" s="8"/>
      <c r="BB31" s="8"/>
      <c r="BC31" s="8"/>
      <c r="BD31" s="8" t="s">
        <v>12</v>
      </c>
      <c r="BE31" s="8"/>
      <c r="BF31" s="8"/>
      <c r="BG31" s="8"/>
      <c r="BH31" s="8"/>
      <c r="BI31" s="8"/>
      <c r="BJ31" s="8"/>
      <c r="BK31" s="8"/>
      <c r="BL31">
        <f>COUNTIF(AH31:BK31,"a")</f>
        <v>9</v>
      </c>
      <c r="BN31" s="8" t="s">
        <v>12</v>
      </c>
      <c r="BO31" s="8" t="s">
        <v>12</v>
      </c>
      <c r="BP31" s="8" t="s">
        <v>12</v>
      </c>
      <c r="BQ31" s="8" t="s">
        <v>12</v>
      </c>
      <c r="BR31" s="8" t="s">
        <v>12</v>
      </c>
      <c r="BS31" s="8" t="s">
        <v>12</v>
      </c>
      <c r="BT31" s="8" t="s">
        <v>12</v>
      </c>
      <c r="BU31" s="8" t="s">
        <v>12</v>
      </c>
      <c r="BV31" s="8"/>
      <c r="BW31" s="8"/>
      <c r="BX31" s="8"/>
      <c r="BY31" s="8"/>
      <c r="BZ31">
        <f>COUNTIF(BN31:BY31,"a")</f>
        <v>0</v>
      </c>
      <c r="CB31" s="8" t="s">
        <v>11</v>
      </c>
      <c r="CC31" s="8" t="s">
        <v>11</v>
      </c>
      <c r="CD31" s="8"/>
      <c r="CE31" s="8"/>
      <c r="CF31" s="8" t="s">
        <v>11</v>
      </c>
      <c r="CG31" s="8" t="s">
        <v>11</v>
      </c>
      <c r="CH31" s="8" t="s">
        <v>11</v>
      </c>
      <c r="CI31" s="8" t="s">
        <v>11</v>
      </c>
      <c r="CJ31" s="8" t="s">
        <v>11</v>
      </c>
      <c r="CK31" s="8" t="s">
        <v>11</v>
      </c>
      <c r="CL31" s="8" t="s">
        <v>11</v>
      </c>
      <c r="CM31" s="2">
        <f>COUNTIF(CB31:CL31,"a")</f>
        <v>9</v>
      </c>
      <c r="CN31" s="2"/>
      <c r="CO31" s="8" t="s">
        <v>11</v>
      </c>
      <c r="CP31" s="8" t="s">
        <v>11</v>
      </c>
      <c r="CQ31" s="8" t="s">
        <v>11</v>
      </c>
      <c r="CR31" s="8" t="s">
        <v>11</v>
      </c>
      <c r="CS31" s="8" t="s">
        <v>12</v>
      </c>
      <c r="CT31" s="8" t="s">
        <v>12</v>
      </c>
      <c r="CU31" s="8" t="s">
        <v>12</v>
      </c>
      <c r="CV31" s="8" t="s">
        <v>12</v>
      </c>
      <c r="CW31" s="2">
        <f>COUNTIF(CO31:CV31,"a")</f>
        <v>4</v>
      </c>
      <c r="CX31" s="2"/>
      <c r="CY31" s="8"/>
      <c r="CZ31" s="8" t="s">
        <v>11</v>
      </c>
      <c r="DA31" s="8" t="s">
        <v>11</v>
      </c>
      <c r="DB31" s="8" t="s">
        <v>11</v>
      </c>
      <c r="DC31" s="8" t="s">
        <v>11</v>
      </c>
      <c r="DD31" s="8" t="s">
        <v>11</v>
      </c>
      <c r="DE31" s="8" t="s">
        <v>11</v>
      </c>
      <c r="DF31" s="8"/>
      <c r="DG31" s="8" t="s">
        <v>11</v>
      </c>
      <c r="DH31" s="8" t="s">
        <v>11</v>
      </c>
      <c r="DI31" s="8" t="s">
        <v>11</v>
      </c>
      <c r="DJ31" s="8"/>
      <c r="DK31" s="8"/>
      <c r="DL31" s="8"/>
      <c r="DM31" s="8"/>
      <c r="DN31" s="8"/>
      <c r="DO31" s="8"/>
      <c r="DP31" s="8"/>
      <c r="DQ31" s="8"/>
      <c r="DR31" s="8"/>
      <c r="DS31" s="2">
        <f>COUNTIF(CY31:DR31,"a")</f>
        <v>9</v>
      </c>
      <c r="DT31" s="2"/>
      <c r="DU31" s="8"/>
      <c r="DV31" s="8"/>
      <c r="DW31" s="8"/>
      <c r="DX31" s="8"/>
      <c r="DY31" s="2">
        <f>-COUNTIF(DU31:DX31,"a")</f>
        <v>0</v>
      </c>
      <c r="DZ31" s="2"/>
      <c r="EB31" s="3">
        <f>IF($C31="ab","ab",SUM(AF31,BL31,BZ31,CM31,CW31,DS31,DY31))</f>
        <v>43</v>
      </c>
      <c r="EC31" s="3">
        <f>IF($C31="ab","ab",ROUND(EB31/$EB$3*20,2))</f>
        <v>7.8899999999999997</v>
      </c>
      <c r="ED31" s="3">
        <f>IF($C31="ab","ab",MIN(20,ROUNDUP(EB31/85*20.199999999999999)))</f>
        <v>11</v>
      </c>
    </row>
    <row r="32" spans="1:254" ht="13.5">
      <c r="A32" s="12">
        <v>21380</v>
      </c>
      <c r="B32" s="12"/>
      <c r="C32" s="8" t="s">
        <v>11</v>
      </c>
      <c r="D32" s="8" t="s">
        <v>11</v>
      </c>
      <c r="E32" s="8" t="s">
        <v>11</v>
      </c>
      <c r="F32" s="8" t="s">
        <v>11</v>
      </c>
      <c r="G32" s="8" t="s">
        <v>11</v>
      </c>
      <c r="H32" s="8" t="s">
        <v>11</v>
      </c>
      <c r="I32" s="8" t="s">
        <v>11</v>
      </c>
      <c r="J32" s="8" t="s">
        <v>11</v>
      </c>
      <c r="K32" s="8"/>
      <c r="L32" s="8" t="s">
        <v>11</v>
      </c>
      <c r="M32" s="8" t="s">
        <v>11</v>
      </c>
      <c r="N32" s="8" t="s">
        <v>11</v>
      </c>
      <c r="O32" s="8" t="s">
        <v>11</v>
      </c>
      <c r="P32" s="8" t="s">
        <v>11</v>
      </c>
      <c r="Q32" s="8" t="s">
        <v>11</v>
      </c>
      <c r="R32" s="8" t="s">
        <v>12</v>
      </c>
      <c r="S32" s="8"/>
      <c r="T32" s="8" t="s">
        <v>11</v>
      </c>
      <c r="U32" s="8" t="s">
        <v>11</v>
      </c>
      <c r="V32" s="8" t="s">
        <v>11</v>
      </c>
      <c r="W32" s="8" t="s">
        <v>11</v>
      </c>
      <c r="X32" s="8" t="s">
        <v>11</v>
      </c>
      <c r="Y32" s="8" t="s">
        <v>11</v>
      </c>
      <c r="Z32" s="8" t="s">
        <v>11</v>
      </c>
      <c r="AA32" s="8" t="s">
        <v>12</v>
      </c>
      <c r="AB32" s="8" t="s">
        <v>12</v>
      </c>
      <c r="AC32" s="8" t="s">
        <v>12</v>
      </c>
      <c r="AD32" s="8"/>
      <c r="AE32" s="8"/>
      <c r="AF32">
        <f>COUNTIF(C32:AE32,"a")</f>
        <v>21</v>
      </c>
      <c r="AH32" s="8" t="s">
        <v>11</v>
      </c>
      <c r="AI32" s="8" t="s">
        <v>11</v>
      </c>
      <c r="AJ32" s="8" t="s">
        <v>11</v>
      </c>
      <c r="AK32" s="8" t="s">
        <v>11</v>
      </c>
      <c r="AL32" s="8"/>
      <c r="AM32" s="8" t="s">
        <v>11</v>
      </c>
      <c r="AN32" s="8" t="s">
        <v>12</v>
      </c>
      <c r="AO32" s="8" t="s">
        <v>12</v>
      </c>
      <c r="AP32" s="8" t="s">
        <v>12</v>
      </c>
      <c r="AQ32" s="8"/>
      <c r="AR32" s="8"/>
      <c r="AS32" s="8" t="s">
        <v>12</v>
      </c>
      <c r="AT32" s="8" t="s">
        <v>12</v>
      </c>
      <c r="AU32" s="8" t="s">
        <v>11</v>
      </c>
      <c r="AV32" s="8" t="s">
        <v>11</v>
      </c>
      <c r="AW32" s="8" t="s">
        <v>11</v>
      </c>
      <c r="AX32" s="8" t="s">
        <v>12</v>
      </c>
      <c r="AY32" s="8"/>
      <c r="AZ32" s="8"/>
      <c r="BA32" s="8"/>
      <c r="BB32" s="8"/>
      <c r="BC32" s="8"/>
      <c r="BD32" s="8"/>
      <c r="BE32" s="8" t="s">
        <v>12</v>
      </c>
      <c r="BF32" s="8" t="s">
        <v>12</v>
      </c>
      <c r="BG32" s="8" t="s">
        <v>11</v>
      </c>
      <c r="BH32" s="8" t="s">
        <v>12</v>
      </c>
      <c r="BI32" s="8"/>
      <c r="BJ32" s="8" t="s">
        <v>12</v>
      </c>
      <c r="BK32" s="8" t="s">
        <v>12</v>
      </c>
      <c r="BL32">
        <f>COUNTIF(AH32:BK32,"a")</f>
        <v>9</v>
      </c>
      <c r="BN32" s="8" t="s">
        <v>11</v>
      </c>
      <c r="BO32" s="8" t="s">
        <v>11</v>
      </c>
      <c r="BP32" s="8" t="s">
        <v>11</v>
      </c>
      <c r="BQ32" s="8" t="s">
        <v>11</v>
      </c>
      <c r="BR32" s="8" t="s">
        <v>11</v>
      </c>
      <c r="BS32" s="8" t="s">
        <v>11</v>
      </c>
      <c r="BT32" s="8" t="s">
        <v>11</v>
      </c>
      <c r="BU32" s="8" t="s">
        <v>12</v>
      </c>
      <c r="BV32" s="8" t="s">
        <v>12</v>
      </c>
      <c r="BW32" s="8" t="s">
        <v>11</v>
      </c>
      <c r="BX32" s="8" t="s">
        <v>12</v>
      </c>
      <c r="BY32" s="8" t="s">
        <v>12</v>
      </c>
      <c r="BZ32">
        <f>COUNTIF(BN32:BY32,"a")</f>
        <v>8</v>
      </c>
      <c r="CB32" s="8" t="s">
        <v>11</v>
      </c>
      <c r="CC32" s="8" t="s">
        <v>11</v>
      </c>
      <c r="CD32" s="8"/>
      <c r="CE32" s="8" t="s">
        <v>11</v>
      </c>
      <c r="CF32" s="8" t="s">
        <v>11</v>
      </c>
      <c r="CG32" s="8"/>
      <c r="CH32" s="8"/>
      <c r="CI32" s="8" t="s">
        <v>11</v>
      </c>
      <c r="CJ32" s="8" t="s">
        <v>11</v>
      </c>
      <c r="CK32" s="8" t="s">
        <v>11</v>
      </c>
      <c r="CL32" s="8" t="s">
        <v>11</v>
      </c>
      <c r="CM32" s="2">
        <f>COUNTIF(CB32:CL32,"a")</f>
        <v>8</v>
      </c>
      <c r="CN32" s="2"/>
      <c r="CO32" s="8" t="s">
        <v>11</v>
      </c>
      <c r="CP32" s="8" t="s">
        <v>11</v>
      </c>
      <c r="CQ32" s="8" t="s">
        <v>12</v>
      </c>
      <c r="CR32" s="8" t="s">
        <v>12</v>
      </c>
      <c r="CS32" s="8" t="s">
        <v>12</v>
      </c>
      <c r="CT32" s="8" t="s">
        <v>12</v>
      </c>
      <c r="CU32" s="8" t="s">
        <v>11</v>
      </c>
      <c r="CV32" s="8" t="s">
        <v>11</v>
      </c>
      <c r="CW32" s="2">
        <f>COUNTIF(CO32:CV32,"a")</f>
        <v>4</v>
      </c>
      <c r="CX32" s="2"/>
      <c r="CY32" s="8"/>
      <c r="CZ32" s="8" t="s">
        <v>12</v>
      </c>
      <c r="DA32" s="8" t="s">
        <v>11</v>
      </c>
      <c r="DB32" s="8" t="s">
        <v>11</v>
      </c>
      <c r="DC32" s="8"/>
      <c r="DD32" s="8"/>
      <c r="DE32" s="8" t="s">
        <v>12</v>
      </c>
      <c r="DF32" s="8"/>
      <c r="DG32" s="8" t="s">
        <v>12</v>
      </c>
      <c r="DH32" s="8" t="s">
        <v>11</v>
      </c>
      <c r="DI32" s="8" t="s">
        <v>11</v>
      </c>
      <c r="DJ32" s="8"/>
      <c r="DK32" s="8"/>
      <c r="DL32" s="8"/>
      <c r="DM32" s="8"/>
      <c r="DN32" s="8" t="s">
        <v>11</v>
      </c>
      <c r="DO32" s="8" t="s">
        <v>11</v>
      </c>
      <c r="DP32" s="8" t="s">
        <v>11</v>
      </c>
      <c r="DQ32" s="8"/>
      <c r="DR32" s="8"/>
      <c r="DS32" s="2">
        <f>COUNTIF(CY32:DR32,"a")</f>
        <v>7</v>
      </c>
      <c r="DT32" s="2"/>
      <c r="DU32" s="8"/>
      <c r="DV32" s="8"/>
      <c r="DW32" s="8"/>
      <c r="DX32" s="8" t="s">
        <v>11</v>
      </c>
      <c r="DY32" s="2">
        <f>-COUNTIF(DU32:DX32,"a")</f>
        <v>-1</v>
      </c>
      <c r="DZ32" s="2"/>
      <c r="EB32" s="3">
        <f>IF($C32="ab","ab",SUM(AF32,BL32,BZ32,CM32,CW32,DS32,DY32))</f>
        <v>56</v>
      </c>
      <c r="EC32" s="3">
        <f>IF($C32="ab","ab",ROUND(EB32/$EB$3*20,2))</f>
        <v>10.279999999999999</v>
      </c>
      <c r="ED32" s="3">
        <f>IF($C32="ab","ab",MIN(20,ROUNDUP(EB32/85*20.199999999999999)))</f>
        <v>14</v>
      </c>
    </row>
    <row r="33" spans="1:254" ht="13.5">
      <c r="A33" s="12">
        <v>21420</v>
      </c>
      <c r="B33" s="12"/>
      <c r="C33" s="8" t="s">
        <v>11</v>
      </c>
      <c r="D33" s="8" t="s">
        <v>11</v>
      </c>
      <c r="E33" s="8" t="s">
        <v>11</v>
      </c>
      <c r="F33" s="8" t="s">
        <v>11</v>
      </c>
      <c r="G33" s="8" t="s">
        <v>11</v>
      </c>
      <c r="H33" s="8" t="s">
        <v>11</v>
      </c>
      <c r="I33" s="8" t="s">
        <v>11</v>
      </c>
      <c r="J33" s="8" t="s">
        <v>11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>
        <f>COUNTIF(C33:AE33,"a")</f>
        <v>8</v>
      </c>
      <c r="AH33" s="8" t="s">
        <v>11</v>
      </c>
      <c r="AI33" s="8" t="s">
        <v>11</v>
      </c>
      <c r="AJ33" s="8" t="s">
        <v>11</v>
      </c>
      <c r="AK33" s="8"/>
      <c r="AL33" s="8" t="s">
        <v>11</v>
      </c>
      <c r="AM33" s="8" t="s">
        <v>11</v>
      </c>
      <c r="AN33" s="8" t="s">
        <v>11</v>
      </c>
      <c r="AO33" s="8" t="s">
        <v>11</v>
      </c>
      <c r="AP33" s="8" t="s">
        <v>11</v>
      </c>
      <c r="AQ33" s="8" t="s">
        <v>11</v>
      </c>
      <c r="AR33" s="8"/>
      <c r="AS33" s="8" t="s">
        <v>11</v>
      </c>
      <c r="AT33" s="8"/>
      <c r="AU33" s="8" t="s">
        <v>11</v>
      </c>
      <c r="AV33" s="8" t="s">
        <v>11</v>
      </c>
      <c r="AW33" s="8" t="s">
        <v>11</v>
      </c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>
        <f>COUNTIF(AH33:BK33,"a")</f>
        <v>13</v>
      </c>
      <c r="BN33" s="8" t="s">
        <v>11</v>
      </c>
      <c r="BO33" s="8" t="s">
        <v>11</v>
      </c>
      <c r="BP33" s="8" t="s">
        <v>11</v>
      </c>
      <c r="BQ33" s="8" t="s">
        <v>12</v>
      </c>
      <c r="BR33" s="8" t="s">
        <v>12</v>
      </c>
      <c r="BS33" s="8" t="s">
        <v>12</v>
      </c>
      <c r="BT33" s="8"/>
      <c r="BU33" s="8"/>
      <c r="BV33" s="8" t="s">
        <v>11</v>
      </c>
      <c r="BW33" s="8" t="s">
        <v>12</v>
      </c>
      <c r="BX33" s="8" t="s">
        <v>11</v>
      </c>
      <c r="BY33" s="8" t="s">
        <v>11</v>
      </c>
      <c r="BZ33">
        <f>COUNTIF(BN33:BY33,"a")</f>
        <v>6</v>
      </c>
      <c r="CB33" s="8"/>
      <c r="CC33" s="8"/>
      <c r="CD33" s="8"/>
      <c r="CE33" s="8" t="s">
        <v>11</v>
      </c>
      <c r="CF33" s="8"/>
      <c r="CG33" s="8"/>
      <c r="CH33" s="8" t="s">
        <v>11</v>
      </c>
      <c r="CI33" s="8"/>
      <c r="CJ33" s="8"/>
      <c r="CK33" s="8"/>
      <c r="CL33" s="8"/>
      <c r="CM33" s="2">
        <f>COUNTIF(CB33:CL33,"a")</f>
        <v>2</v>
      </c>
      <c r="CN33" s="2"/>
      <c r="CO33" s="8" t="s">
        <v>12</v>
      </c>
      <c r="CP33" s="8" t="s">
        <v>12</v>
      </c>
      <c r="CQ33" s="8" t="s">
        <v>12</v>
      </c>
      <c r="CR33" s="8" t="s">
        <v>12</v>
      </c>
      <c r="CS33" s="8" t="s">
        <v>12</v>
      </c>
      <c r="CT33" s="8" t="s">
        <v>12</v>
      </c>
      <c r="CU33" s="8" t="s">
        <v>12</v>
      </c>
      <c r="CV33" s="8" t="s">
        <v>12</v>
      </c>
      <c r="CW33" s="2">
        <f>COUNTIF(CO33:CV33,"a")</f>
        <v>0</v>
      </c>
      <c r="CX33" s="2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2">
        <f>COUNTIF(CY33:DR33,"a")</f>
        <v>0</v>
      </c>
      <c r="DT33" s="2"/>
      <c r="DU33" s="8"/>
      <c r="DV33" s="8"/>
      <c r="DW33" s="8"/>
      <c r="DX33" s="8"/>
      <c r="DY33" s="2">
        <f>-COUNTIF(DU33:DX33,"a")</f>
        <v>0</v>
      </c>
      <c r="DZ33" s="2"/>
      <c r="EB33" s="3">
        <f>IF($C33="ab","ab",SUM(AF33,BL33,BZ33,CM33,CW33,DS33,DY33))</f>
        <v>29</v>
      </c>
      <c r="EC33" s="3">
        <f>IF($C33="ab","ab",ROUND(EB33/$EB$3*20,2))</f>
        <v>5.3200000000000003</v>
      </c>
      <c r="ED33" s="3">
        <f>IF($C33="ab","ab",MIN(20,ROUNDUP(EB33/85*20.199999999999999)))</f>
        <v>7</v>
      </c>
    </row>
    <row r="34" spans="1:254" ht="13.5">
      <c r="A34" s="12">
        <v>21440</v>
      </c>
      <c r="B34" s="12"/>
      <c r="C34" s="8" t="s">
        <v>11</v>
      </c>
      <c r="D34" s="8" t="s">
        <v>11</v>
      </c>
      <c r="E34" s="8" t="s">
        <v>11</v>
      </c>
      <c r="F34" s="8" t="s">
        <v>11</v>
      </c>
      <c r="G34" s="8" t="s">
        <v>11</v>
      </c>
      <c r="H34" s="8" t="s">
        <v>11</v>
      </c>
      <c r="I34" s="8" t="s">
        <v>11</v>
      </c>
      <c r="J34" s="8" t="s">
        <v>11</v>
      </c>
      <c r="K34" s="8" t="s">
        <v>11</v>
      </c>
      <c r="L34" s="8" t="s">
        <v>11</v>
      </c>
      <c r="M34" s="8" t="s">
        <v>11</v>
      </c>
      <c r="N34" s="8" t="s">
        <v>11</v>
      </c>
      <c r="O34" s="8" t="s">
        <v>11</v>
      </c>
      <c r="P34" s="8" t="s">
        <v>11</v>
      </c>
      <c r="Q34" s="8" t="s">
        <v>11</v>
      </c>
      <c r="R34" s="8" t="s">
        <v>11</v>
      </c>
      <c r="S34" s="8" t="s">
        <v>11</v>
      </c>
      <c r="T34" s="8" t="s">
        <v>11</v>
      </c>
      <c r="U34" s="8" t="s">
        <v>11</v>
      </c>
      <c r="V34" s="8"/>
      <c r="W34" s="8"/>
      <c r="X34" s="8"/>
      <c r="Y34" s="8"/>
      <c r="Z34" s="8"/>
      <c r="AA34" s="8" t="s">
        <v>11</v>
      </c>
      <c r="AB34" s="8" t="s">
        <v>11</v>
      </c>
      <c r="AC34" s="8" t="s">
        <v>11</v>
      </c>
      <c r="AD34" s="8" t="s">
        <v>11</v>
      </c>
      <c r="AE34" s="8"/>
      <c r="AF34">
        <f>COUNTIF(C34:AE34,"a")</f>
        <v>23</v>
      </c>
      <c r="AH34" s="8" t="s">
        <v>11</v>
      </c>
      <c r="AI34" s="8" t="s">
        <v>11</v>
      </c>
      <c r="AJ34" s="8" t="s">
        <v>12</v>
      </c>
      <c r="AK34" s="8"/>
      <c r="AL34" s="8" t="s">
        <v>11</v>
      </c>
      <c r="AM34" s="8" t="s">
        <v>11</v>
      </c>
      <c r="AN34" s="8" t="s">
        <v>11</v>
      </c>
      <c r="AO34" s="8" t="s">
        <v>11</v>
      </c>
      <c r="AP34" s="8" t="s">
        <v>11</v>
      </c>
      <c r="AQ34" s="8"/>
      <c r="AR34" s="8" t="s">
        <v>11</v>
      </c>
      <c r="AS34" s="8"/>
      <c r="AT34" s="8" t="s">
        <v>12</v>
      </c>
      <c r="AU34" s="8"/>
      <c r="AV34" s="8"/>
      <c r="AW34" s="8"/>
      <c r="AX34" s="8" t="s">
        <v>12</v>
      </c>
      <c r="AY34" s="8"/>
      <c r="AZ34" s="8"/>
      <c r="BA34" s="8"/>
      <c r="BB34" s="8"/>
      <c r="BC34" s="8"/>
      <c r="BD34" s="8" t="s">
        <v>11</v>
      </c>
      <c r="BE34" s="8"/>
      <c r="BF34" s="8"/>
      <c r="BG34" s="8"/>
      <c r="BH34" s="8"/>
      <c r="BI34" s="8"/>
      <c r="BJ34" s="8"/>
      <c r="BK34" s="8"/>
      <c r="BL34">
        <f>COUNTIF(AH34:BK34,"a")</f>
        <v>9</v>
      </c>
      <c r="BN34" s="8" t="s">
        <v>11</v>
      </c>
      <c r="BO34" s="8" t="s">
        <v>11</v>
      </c>
      <c r="BP34" s="8" t="s">
        <v>11</v>
      </c>
      <c r="BQ34" s="8" t="s">
        <v>11</v>
      </c>
      <c r="BR34" s="8" t="s">
        <v>11</v>
      </c>
      <c r="BS34" s="8" t="s">
        <v>11</v>
      </c>
      <c r="BT34" s="8" t="s">
        <v>11</v>
      </c>
      <c r="BU34" s="8" t="s">
        <v>12</v>
      </c>
      <c r="BV34" s="8" t="s">
        <v>11</v>
      </c>
      <c r="BW34" s="8" t="s">
        <v>12</v>
      </c>
      <c r="BX34" s="8"/>
      <c r="BY34" s="8"/>
      <c r="BZ34">
        <f>COUNTIF(BN34:BY34,"a")</f>
        <v>8</v>
      </c>
      <c r="CB34" s="8" t="s">
        <v>11</v>
      </c>
      <c r="CC34" s="8" t="s">
        <v>11</v>
      </c>
      <c r="CD34" s="8"/>
      <c r="CE34" s="8" t="s">
        <v>11</v>
      </c>
      <c r="CF34" s="8" t="s">
        <v>11</v>
      </c>
      <c r="CG34" s="8"/>
      <c r="CH34" s="8" t="s">
        <v>11</v>
      </c>
      <c r="CI34" s="8" t="s">
        <v>11</v>
      </c>
      <c r="CJ34" s="8" t="s">
        <v>11</v>
      </c>
      <c r="CK34" s="8" t="s">
        <v>11</v>
      </c>
      <c r="CL34" s="8" t="s">
        <v>11</v>
      </c>
      <c r="CM34" s="2">
        <f>COUNTIF(CB34:CL34,"a")</f>
        <v>9</v>
      </c>
      <c r="CN34" s="2"/>
      <c r="CO34" s="8" t="s">
        <v>11</v>
      </c>
      <c r="CP34" s="8" t="s">
        <v>11</v>
      </c>
      <c r="CQ34" s="8" t="s">
        <v>11</v>
      </c>
      <c r="CR34" s="8" t="s">
        <v>11</v>
      </c>
      <c r="CS34" s="8" t="s">
        <v>11</v>
      </c>
      <c r="CT34" s="8" t="s">
        <v>11</v>
      </c>
      <c r="CU34" s="8" t="s">
        <v>12</v>
      </c>
      <c r="CV34" s="8" t="s">
        <v>12</v>
      </c>
      <c r="CW34" s="2">
        <f>COUNTIF(CO34:CV34,"a")</f>
        <v>6</v>
      </c>
      <c r="CX34" s="2"/>
      <c r="CY34" s="8"/>
      <c r="CZ34" s="8"/>
      <c r="DA34" s="8" t="s">
        <v>11</v>
      </c>
      <c r="DB34" s="8" t="s">
        <v>11</v>
      </c>
      <c r="DC34" s="8" t="s">
        <v>11</v>
      </c>
      <c r="DD34" s="8" t="s">
        <v>11</v>
      </c>
      <c r="DE34" s="8" t="s">
        <v>11</v>
      </c>
      <c r="DF34" s="8"/>
      <c r="DG34" s="8" t="s">
        <v>11</v>
      </c>
      <c r="DH34" s="8" t="s">
        <v>11</v>
      </c>
      <c r="DI34" s="8" t="s">
        <v>11</v>
      </c>
      <c r="DJ34" s="8"/>
      <c r="DK34" s="8"/>
      <c r="DL34" s="8" t="s">
        <v>12</v>
      </c>
      <c r="DM34" s="8" t="s">
        <v>12</v>
      </c>
      <c r="DN34" s="8" t="s">
        <v>11</v>
      </c>
      <c r="DO34" s="8" t="s">
        <v>11</v>
      </c>
      <c r="DP34" s="8" t="s">
        <v>11</v>
      </c>
      <c r="DQ34" s="8" t="s">
        <v>11</v>
      </c>
      <c r="DR34" s="8"/>
      <c r="DS34" s="2">
        <f>COUNTIF(CY34:DR34,"a")</f>
        <v>12</v>
      </c>
      <c r="DT34" s="2"/>
      <c r="DU34" s="8"/>
      <c r="DV34" s="8"/>
      <c r="DW34" s="8"/>
      <c r="DX34" s="8"/>
      <c r="DY34" s="2">
        <f>-COUNTIF(DU34:DX34,"a")</f>
        <v>0</v>
      </c>
      <c r="DZ34" s="2"/>
      <c r="EB34" s="3">
        <f>IF($C34="ab","ab",SUM(AF34,BL34,BZ34,CM34,CW34,DS34,DY34))</f>
        <v>67</v>
      </c>
      <c r="EC34" s="3">
        <f>IF($C34="ab","ab",ROUND(EB34/$EB$3*20,2))</f>
        <v>12.289999999999999</v>
      </c>
      <c r="ED34" s="3">
        <f>IF($C34="ab","ab",MIN(20,ROUNDUP(EB34/85*20.199999999999999)))</f>
        <v>16</v>
      </c>
    </row>
    <row r="35" spans="1:254" ht="13.5">
      <c r="A35" s="12">
        <v>21510</v>
      </c>
      <c r="B35" s="12"/>
      <c r="C35" s="8" t="s">
        <v>11</v>
      </c>
      <c r="D35" s="8" t="s">
        <v>11</v>
      </c>
      <c r="E35" s="8" t="s">
        <v>11</v>
      </c>
      <c r="F35" s="8" t="s">
        <v>11</v>
      </c>
      <c r="G35" s="8" t="s">
        <v>11</v>
      </c>
      <c r="H35" s="8" t="s">
        <v>11</v>
      </c>
      <c r="I35" s="8" t="s">
        <v>11</v>
      </c>
      <c r="J35" s="8" t="s">
        <v>11</v>
      </c>
      <c r="K35" s="8"/>
      <c r="L35" s="8" t="s">
        <v>12</v>
      </c>
      <c r="M35" s="8"/>
      <c r="N35" s="8"/>
      <c r="O35" s="8" t="s">
        <v>11</v>
      </c>
      <c r="P35" s="8" t="s">
        <v>11</v>
      </c>
      <c r="Q35" s="8" t="s">
        <v>11</v>
      </c>
      <c r="R35" s="8" t="s">
        <v>11</v>
      </c>
      <c r="S35" s="8" t="s">
        <v>12</v>
      </c>
      <c r="T35" s="8"/>
      <c r="U35" s="8"/>
      <c r="V35" s="8"/>
      <c r="W35" s="8"/>
      <c r="X35" s="8" t="s">
        <v>12</v>
      </c>
      <c r="Y35" s="8"/>
      <c r="Z35" s="8"/>
      <c r="AA35" s="8" t="s">
        <v>11</v>
      </c>
      <c r="AB35" s="8" t="s">
        <v>11</v>
      </c>
      <c r="AC35" s="8" t="s">
        <v>12</v>
      </c>
      <c r="AD35" s="8"/>
      <c r="AE35" s="8"/>
      <c r="AF35">
        <f>COUNTIF(C35:AE35,"a")</f>
        <v>14</v>
      </c>
      <c r="AH35" s="8" t="s">
        <v>11</v>
      </c>
      <c r="AI35" s="8" t="s">
        <v>11</v>
      </c>
      <c r="AJ35" s="8" t="s">
        <v>11</v>
      </c>
      <c r="AK35" s="8"/>
      <c r="AL35" s="8" t="s">
        <v>12</v>
      </c>
      <c r="AM35" s="8" t="s">
        <v>11</v>
      </c>
      <c r="AN35" s="8" t="s">
        <v>11</v>
      </c>
      <c r="AO35" s="8" t="s">
        <v>11</v>
      </c>
      <c r="AP35" s="8" t="s">
        <v>11</v>
      </c>
      <c r="AQ35" s="8" t="s">
        <v>11</v>
      </c>
      <c r="AR35" s="8" t="s">
        <v>11</v>
      </c>
      <c r="AS35" s="8" t="s">
        <v>11</v>
      </c>
      <c r="AT35" s="8" t="s">
        <v>11</v>
      </c>
      <c r="AU35" s="8" t="s">
        <v>11</v>
      </c>
      <c r="AV35" s="8" t="s">
        <v>11</v>
      </c>
      <c r="AW35" s="8" t="s">
        <v>11</v>
      </c>
      <c r="AX35" s="8" t="s">
        <v>12</v>
      </c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>
        <f>COUNTIF(AH35:BK35,"a")</f>
        <v>14</v>
      </c>
      <c r="BN35" s="8" t="s">
        <v>11</v>
      </c>
      <c r="BO35" s="8" t="s">
        <v>11</v>
      </c>
      <c r="BP35" s="8" t="s">
        <v>11</v>
      </c>
      <c r="BQ35" s="8" t="s">
        <v>11</v>
      </c>
      <c r="BR35" s="8" t="s">
        <v>11</v>
      </c>
      <c r="BS35" s="8" t="s">
        <v>11</v>
      </c>
      <c r="BT35" s="8" t="s">
        <v>12</v>
      </c>
      <c r="BU35" s="8" t="s">
        <v>12</v>
      </c>
      <c r="BV35" s="8" t="s">
        <v>11</v>
      </c>
      <c r="BW35" s="8" t="s">
        <v>11</v>
      </c>
      <c r="BX35" s="8" t="s">
        <v>11</v>
      </c>
      <c r="BY35" s="8" t="s">
        <v>11</v>
      </c>
      <c r="BZ35">
        <f>COUNTIF(BN35:BY35,"a")</f>
        <v>10</v>
      </c>
      <c r="CB35" s="8" t="s">
        <v>11</v>
      </c>
      <c r="CC35" s="8" t="s">
        <v>11</v>
      </c>
      <c r="CD35" s="8"/>
      <c r="CE35" s="8" t="s">
        <v>11</v>
      </c>
      <c r="CF35" s="8" t="s">
        <v>11</v>
      </c>
      <c r="CG35" s="8"/>
      <c r="CH35" s="8" t="s">
        <v>11</v>
      </c>
      <c r="CI35" s="8" t="s">
        <v>11</v>
      </c>
      <c r="CJ35" s="8" t="s">
        <v>12</v>
      </c>
      <c r="CK35" s="8" t="s">
        <v>11</v>
      </c>
      <c r="CL35" s="8" t="s">
        <v>12</v>
      </c>
      <c r="CM35" s="2">
        <f>COUNTIF(CB35:CL35,"a")</f>
        <v>7</v>
      </c>
      <c r="CN35" s="2"/>
      <c r="CO35" s="8" t="s">
        <v>12</v>
      </c>
      <c r="CP35" s="8" t="s">
        <v>12</v>
      </c>
      <c r="CQ35" s="8" t="s">
        <v>12</v>
      </c>
      <c r="CR35" s="8" t="s">
        <v>12</v>
      </c>
      <c r="CS35" s="8" t="s">
        <v>12</v>
      </c>
      <c r="CT35" s="8" t="s">
        <v>12</v>
      </c>
      <c r="CU35" s="8" t="s">
        <v>12</v>
      </c>
      <c r="CV35" s="8" t="s">
        <v>12</v>
      </c>
      <c r="CW35" s="2">
        <f>COUNTIF(CO35:CV35,"a")</f>
        <v>0</v>
      </c>
      <c r="CX35" s="2"/>
      <c r="CY35" s="8"/>
      <c r="CZ35" s="8"/>
      <c r="DA35" s="8"/>
      <c r="DB35" s="8" t="s">
        <v>11</v>
      </c>
      <c r="DC35" s="8" t="s">
        <v>11</v>
      </c>
      <c r="DD35" s="8" t="s">
        <v>11</v>
      </c>
      <c r="DE35" s="8" t="s">
        <v>11</v>
      </c>
      <c r="DF35" s="8"/>
      <c r="DG35" s="8" t="s">
        <v>11</v>
      </c>
      <c r="DH35" s="8" t="s">
        <v>12</v>
      </c>
      <c r="DI35" s="8" t="s">
        <v>12</v>
      </c>
      <c r="DJ35" s="8" t="s">
        <v>12</v>
      </c>
      <c r="DK35" s="8"/>
      <c r="DL35" s="8"/>
      <c r="DM35" s="8"/>
      <c r="DN35" s="8" t="s">
        <v>12</v>
      </c>
      <c r="DO35" s="8" t="s">
        <v>12</v>
      </c>
      <c r="DP35" s="8" t="s">
        <v>11</v>
      </c>
      <c r="DQ35" s="8"/>
      <c r="DR35" s="8" t="s">
        <v>12</v>
      </c>
      <c r="DS35" s="2">
        <f>COUNTIF(CY35:DR35,"a")</f>
        <v>6</v>
      </c>
      <c r="DT35" s="2"/>
      <c r="DU35" s="8" t="s">
        <v>11</v>
      </c>
      <c r="DV35" s="8"/>
      <c r="DW35" s="8"/>
      <c r="DX35" s="8"/>
      <c r="DY35" s="2">
        <f>-COUNTIF(DU35:DX35,"a")</f>
        <v>-1</v>
      </c>
      <c r="DZ35" s="2"/>
      <c r="EB35" s="3">
        <f>IF($C35="ab","ab",SUM(AF35,BL35,BZ35,CM35,CW35,DS35,DY35))</f>
        <v>50</v>
      </c>
      <c r="EC35" s="3">
        <f>IF($C35="ab","ab",ROUND(EB35/$EB$3*20,2))</f>
        <v>9.1699999999999999</v>
      </c>
      <c r="ED35" s="3">
        <f>IF($C35="ab","ab",MIN(20,ROUNDUP(EB35/85*20.199999999999999)))</f>
        <v>12</v>
      </c>
    </row>
    <row r="36" spans="1:254" ht="13.5">
      <c r="A36" s="12">
        <v>21550</v>
      </c>
      <c r="B36" s="12"/>
      <c r="C36" s="8" t="s">
        <v>11</v>
      </c>
      <c r="D36" s="8" t="s">
        <v>11</v>
      </c>
      <c r="E36" s="8" t="s">
        <v>11</v>
      </c>
      <c r="F36" s="8" t="s">
        <v>11</v>
      </c>
      <c r="G36" s="8" t="s">
        <v>11</v>
      </c>
      <c r="H36" s="8" t="s">
        <v>11</v>
      </c>
      <c r="I36" s="8" t="s">
        <v>11</v>
      </c>
      <c r="J36" s="8" t="s">
        <v>11</v>
      </c>
      <c r="K36" s="8"/>
      <c r="L36" s="8" t="s">
        <v>11</v>
      </c>
      <c r="M36" s="8" t="s">
        <v>11</v>
      </c>
      <c r="N36" s="8" t="s">
        <v>11</v>
      </c>
      <c r="O36" s="8" t="s">
        <v>11</v>
      </c>
      <c r="P36" s="8" t="s">
        <v>11</v>
      </c>
      <c r="Q36" s="8" t="s">
        <v>11</v>
      </c>
      <c r="R36" s="8" t="s">
        <v>11</v>
      </c>
      <c r="S36" s="8" t="s">
        <v>11</v>
      </c>
      <c r="T36" s="8" t="s">
        <v>11</v>
      </c>
      <c r="U36" s="8" t="s">
        <v>11</v>
      </c>
      <c r="V36" s="8" t="s">
        <v>12</v>
      </c>
      <c r="W36" s="8"/>
      <c r="X36" s="8"/>
      <c r="Y36" s="8"/>
      <c r="Z36" s="8"/>
      <c r="AA36" s="8" t="s">
        <v>11</v>
      </c>
      <c r="AB36" s="8" t="s">
        <v>11</v>
      </c>
      <c r="AC36" s="8" t="s">
        <v>12</v>
      </c>
      <c r="AD36" s="8" t="s">
        <v>12</v>
      </c>
      <c r="AE36" s="8" t="s">
        <v>12</v>
      </c>
      <c r="AF36">
        <f>COUNTIF(C36:AE36,"a")</f>
        <v>20</v>
      </c>
      <c r="AH36" s="8" t="s">
        <v>11</v>
      </c>
      <c r="AI36" s="8" t="s">
        <v>11</v>
      </c>
      <c r="AJ36" s="8" t="s">
        <v>11</v>
      </c>
      <c r="AK36" s="8"/>
      <c r="AL36" s="8" t="s">
        <v>11</v>
      </c>
      <c r="AM36" s="8" t="s">
        <v>11</v>
      </c>
      <c r="AN36" s="8" t="s">
        <v>11</v>
      </c>
      <c r="AO36" s="8" t="s">
        <v>11</v>
      </c>
      <c r="AP36" s="8" t="s">
        <v>11</v>
      </c>
      <c r="AQ36" s="8" t="s">
        <v>11</v>
      </c>
      <c r="AR36" s="8" t="s">
        <v>11</v>
      </c>
      <c r="AS36" s="8" t="s">
        <v>11</v>
      </c>
      <c r="AT36" s="8" t="s">
        <v>11</v>
      </c>
      <c r="AU36" s="8" t="s">
        <v>11</v>
      </c>
      <c r="AV36" s="8" t="s">
        <v>11</v>
      </c>
      <c r="AW36" s="8" t="s">
        <v>11</v>
      </c>
      <c r="AX36" s="8" t="s">
        <v>12</v>
      </c>
      <c r="AY36" s="8"/>
      <c r="AZ36" s="8"/>
      <c r="BA36" s="8"/>
      <c r="BB36" s="8"/>
      <c r="BC36" s="8"/>
      <c r="BD36" s="8"/>
      <c r="BE36" s="8" t="s">
        <v>12</v>
      </c>
      <c r="BF36" s="8" t="s">
        <v>11</v>
      </c>
      <c r="BG36" s="8" t="s">
        <v>11</v>
      </c>
      <c r="BH36" s="8" t="s">
        <v>11</v>
      </c>
      <c r="BI36" s="8" t="s">
        <v>12</v>
      </c>
      <c r="BJ36" s="8" t="s">
        <v>11</v>
      </c>
      <c r="BK36" s="8" t="s">
        <v>11</v>
      </c>
      <c r="BL36">
        <f>COUNTIF(AH36:BK36,"a")</f>
        <v>20</v>
      </c>
      <c r="BN36" s="8" t="s">
        <v>11</v>
      </c>
      <c r="BO36" s="8" t="s">
        <v>11</v>
      </c>
      <c r="BP36" s="8" t="s">
        <v>11</v>
      </c>
      <c r="BQ36" s="8" t="s">
        <v>11</v>
      </c>
      <c r="BR36" s="8" t="s">
        <v>11</v>
      </c>
      <c r="BS36" s="8" t="s">
        <v>11</v>
      </c>
      <c r="BT36" s="8" t="s">
        <v>11</v>
      </c>
      <c r="BU36" s="8" t="s">
        <v>12</v>
      </c>
      <c r="BV36" s="8" t="s">
        <v>11</v>
      </c>
      <c r="BW36" s="8" t="s">
        <v>11</v>
      </c>
      <c r="BX36" s="8" t="s">
        <v>11</v>
      </c>
      <c r="BY36" s="8" t="s">
        <v>11</v>
      </c>
      <c r="BZ36">
        <f>COUNTIF(BN36:BY36,"a")</f>
        <v>11</v>
      </c>
      <c r="CB36" s="8" t="s">
        <v>11</v>
      </c>
      <c r="CC36" s="8" t="s">
        <v>11</v>
      </c>
      <c r="CD36" s="8"/>
      <c r="CE36" s="8" t="s">
        <v>11</v>
      </c>
      <c r="CF36" s="8" t="s">
        <v>11</v>
      </c>
      <c r="CG36" s="8" t="s">
        <v>11</v>
      </c>
      <c r="CH36" s="8" t="s">
        <v>12</v>
      </c>
      <c r="CI36" s="8" t="s">
        <v>11</v>
      </c>
      <c r="CJ36" s="8" t="s">
        <v>11</v>
      </c>
      <c r="CK36" s="8" t="s">
        <v>11</v>
      </c>
      <c r="CL36" s="8" t="s">
        <v>11</v>
      </c>
      <c r="CM36" s="2">
        <f>COUNTIF(CB36:CL36,"a")</f>
        <v>9</v>
      </c>
      <c r="CN36" s="2"/>
      <c r="CO36" s="8" t="s">
        <v>11</v>
      </c>
      <c r="CP36" s="8" t="s">
        <v>11</v>
      </c>
      <c r="CQ36" s="8" t="s">
        <v>11</v>
      </c>
      <c r="CR36" s="8" t="s">
        <v>11</v>
      </c>
      <c r="CS36" s="8" t="s">
        <v>11</v>
      </c>
      <c r="CT36" s="8" t="s">
        <v>11</v>
      </c>
      <c r="CU36" s="8" t="s">
        <v>12</v>
      </c>
      <c r="CV36" s="8" t="s">
        <v>12</v>
      </c>
      <c r="CW36" s="2">
        <f>COUNTIF(CO36:CV36,"a")</f>
        <v>6</v>
      </c>
      <c r="CX36" s="2"/>
      <c r="CY36" s="8"/>
      <c r="CZ36" s="8" t="s">
        <v>12</v>
      </c>
      <c r="DA36" s="8" t="s">
        <v>11</v>
      </c>
      <c r="DB36" s="8" t="s">
        <v>11</v>
      </c>
      <c r="DC36" s="8" t="s">
        <v>11</v>
      </c>
      <c r="DD36" s="8" t="s">
        <v>11</v>
      </c>
      <c r="DE36" s="8" t="s">
        <v>11</v>
      </c>
      <c r="DF36" s="8"/>
      <c r="DG36" s="8" t="s">
        <v>11</v>
      </c>
      <c r="DH36" s="8" t="s">
        <v>11</v>
      </c>
      <c r="DI36" s="8"/>
      <c r="DJ36" s="8"/>
      <c r="DK36" s="8"/>
      <c r="DL36" s="8" t="s">
        <v>11</v>
      </c>
      <c r="DM36" s="8" t="s">
        <v>11</v>
      </c>
      <c r="DN36" s="8" t="s">
        <v>11</v>
      </c>
      <c r="DO36" s="8" t="s">
        <v>11</v>
      </c>
      <c r="DP36" s="8" t="s">
        <v>11</v>
      </c>
      <c r="DQ36" s="8"/>
      <c r="DR36" s="8" t="s">
        <v>11</v>
      </c>
      <c r="DS36" s="2">
        <f>COUNTIF(CY36:DR36,"a")</f>
        <v>13</v>
      </c>
      <c r="DT36" s="2"/>
      <c r="DU36" s="8"/>
      <c r="DV36" s="8"/>
      <c r="DW36" s="8"/>
      <c r="DX36" s="8"/>
      <c r="DY36" s="2">
        <f>-COUNTIF(DU36:DX36,"a")</f>
        <v>0</v>
      </c>
      <c r="DZ36" s="2"/>
      <c r="EB36" s="3">
        <f>IF($C36="ab","ab",SUM(AF36,BL36,BZ36,CM36,CW36,DS36,DY36))</f>
        <v>79</v>
      </c>
      <c r="EC36" s="3">
        <f>IF($C36="ab","ab",ROUND(EB36/$EB$3*20,2))</f>
        <v>14.5</v>
      </c>
      <c r="ED36" s="3">
        <f>IF($C36="ab","ab",MIN(20,ROUNDUP(EB36/85*20.199999999999999)))</f>
        <v>19</v>
      </c>
    </row>
    <row r="37" spans="1:254" ht="13.5">
      <c r="A37" s="12">
        <v>21660</v>
      </c>
      <c r="B37" s="12"/>
      <c r="C37" s="8" t="s">
        <v>11</v>
      </c>
      <c r="D37" s="8" t="s">
        <v>11</v>
      </c>
      <c r="E37" s="8" t="s">
        <v>11</v>
      </c>
      <c r="F37" s="8" t="s">
        <v>11</v>
      </c>
      <c r="G37" s="8" t="s">
        <v>11</v>
      </c>
      <c r="H37" s="8" t="s">
        <v>11</v>
      </c>
      <c r="I37" s="8" t="s">
        <v>11</v>
      </c>
      <c r="J37" s="8" t="s">
        <v>11</v>
      </c>
      <c r="K37" s="8" t="s">
        <v>11</v>
      </c>
      <c r="L37" s="8" t="s">
        <v>12</v>
      </c>
      <c r="M37" s="8" t="s">
        <v>12</v>
      </c>
      <c r="N37" s="8" t="s">
        <v>11</v>
      </c>
      <c r="O37" s="8" t="s">
        <v>11</v>
      </c>
      <c r="P37" s="8" t="s">
        <v>11</v>
      </c>
      <c r="Q37" s="8" t="s">
        <v>11</v>
      </c>
      <c r="R37" s="8" t="s">
        <v>11</v>
      </c>
      <c r="S37" s="8" t="s">
        <v>11</v>
      </c>
      <c r="T37" s="8" t="s">
        <v>12</v>
      </c>
      <c r="U37" s="8"/>
      <c r="V37" s="8" t="s">
        <v>12</v>
      </c>
      <c r="W37" s="8"/>
      <c r="X37" s="8"/>
      <c r="Y37" s="8"/>
      <c r="Z37" s="8" t="s">
        <v>11</v>
      </c>
      <c r="AA37" s="8" t="s">
        <v>12</v>
      </c>
      <c r="AB37" s="8" t="s">
        <v>12</v>
      </c>
      <c r="AC37" s="8"/>
      <c r="AD37" s="8"/>
      <c r="AE37" s="8"/>
      <c r="AF37">
        <f>COUNTIF(C37:AE37,"a")</f>
        <v>16</v>
      </c>
      <c r="AH37" s="8" t="s">
        <v>11</v>
      </c>
      <c r="AI37" s="8" t="s">
        <v>11</v>
      </c>
      <c r="AJ37" s="8" t="s">
        <v>11</v>
      </c>
      <c r="AK37" s="8"/>
      <c r="AL37" s="8" t="s">
        <v>11</v>
      </c>
      <c r="AM37" s="8" t="s">
        <v>11</v>
      </c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>
        <f>COUNTIF(AH37:BK37,"a")</f>
        <v>5</v>
      </c>
      <c r="BN37" s="8" t="s">
        <v>11</v>
      </c>
      <c r="BO37" s="8" t="s">
        <v>11</v>
      </c>
      <c r="BP37" s="8" t="s">
        <v>11</v>
      </c>
      <c r="BQ37" s="8" t="s">
        <v>11</v>
      </c>
      <c r="BR37" s="8" t="s">
        <v>11</v>
      </c>
      <c r="BS37" s="8" t="s">
        <v>11</v>
      </c>
      <c r="BT37" s="8" t="s">
        <v>11</v>
      </c>
      <c r="BU37" s="8" t="s">
        <v>12</v>
      </c>
      <c r="BV37" s="8" t="s">
        <v>11</v>
      </c>
      <c r="BW37" s="8" t="s">
        <v>11</v>
      </c>
      <c r="BX37" s="8" t="s">
        <v>11</v>
      </c>
      <c r="BY37" s="8" t="s">
        <v>11</v>
      </c>
      <c r="BZ37">
        <f>COUNTIF(BN37:BY37,"a")</f>
        <v>11</v>
      </c>
      <c r="CB37" s="8" t="s">
        <v>11</v>
      </c>
      <c r="CC37" s="8" t="s">
        <v>11</v>
      </c>
      <c r="CD37" s="8"/>
      <c r="CE37" s="8" t="s">
        <v>11</v>
      </c>
      <c r="CF37" s="8" t="s">
        <v>11</v>
      </c>
      <c r="CG37" s="8"/>
      <c r="CH37" s="8" t="s">
        <v>11</v>
      </c>
      <c r="CI37" s="8"/>
      <c r="CJ37" s="8"/>
      <c r="CK37" s="8"/>
      <c r="CL37" s="8"/>
      <c r="CM37" s="2">
        <f>COUNTIF(CB37:CL37,"a")</f>
        <v>5</v>
      </c>
      <c r="CN37" s="2"/>
      <c r="CO37" s="8" t="s">
        <v>11</v>
      </c>
      <c r="CP37" s="8" t="s">
        <v>11</v>
      </c>
      <c r="CQ37" s="8" t="s">
        <v>11</v>
      </c>
      <c r="CR37" s="8" t="s">
        <v>11</v>
      </c>
      <c r="CS37" s="8" t="s">
        <v>11</v>
      </c>
      <c r="CT37" s="8" t="s">
        <v>11</v>
      </c>
      <c r="CU37" s="8" t="s">
        <v>12</v>
      </c>
      <c r="CV37" s="8" t="s">
        <v>12</v>
      </c>
      <c r="CW37" s="2">
        <f>COUNTIF(CO37:CV37,"a")</f>
        <v>6</v>
      </c>
      <c r="CX37" s="2"/>
      <c r="CY37" s="8"/>
      <c r="CZ37" s="8"/>
      <c r="DA37" s="8" t="s">
        <v>11</v>
      </c>
      <c r="DB37" s="8" t="s">
        <v>11</v>
      </c>
      <c r="DC37" s="8" t="s">
        <v>11</v>
      </c>
      <c r="DD37" s="8" t="s">
        <v>11</v>
      </c>
      <c r="DE37" s="8" t="s">
        <v>11</v>
      </c>
      <c r="DF37" s="8"/>
      <c r="DG37" s="8" t="s">
        <v>11</v>
      </c>
      <c r="DH37" s="8" t="s">
        <v>11</v>
      </c>
      <c r="DI37" s="8" t="s">
        <v>11</v>
      </c>
      <c r="DJ37" s="8"/>
      <c r="DK37" s="8"/>
      <c r="DL37" s="8"/>
      <c r="DM37" s="8"/>
      <c r="DN37" s="8" t="s">
        <v>11</v>
      </c>
      <c r="DO37" s="8"/>
      <c r="DP37" s="8" t="s">
        <v>11</v>
      </c>
      <c r="DQ37" s="8"/>
      <c r="DR37" s="8" t="s">
        <v>11</v>
      </c>
      <c r="DS37" s="2">
        <f>COUNTIF(CY37:DR37,"a")</f>
        <v>11</v>
      </c>
      <c r="DT37" s="2"/>
      <c r="DU37" s="8" t="s">
        <v>11</v>
      </c>
      <c r="DV37" s="8"/>
      <c r="DW37" s="8"/>
      <c r="DX37" s="8"/>
      <c r="DY37" s="2">
        <f>-COUNTIF(DU37:DX37,"a")</f>
        <v>-1</v>
      </c>
      <c r="DZ37" s="2"/>
      <c r="EB37" s="3">
        <f>IF($C37="ab","ab",SUM(AF37,BL37,BZ37,CM37,CW37,DS37,DY37))</f>
        <v>53</v>
      </c>
      <c r="EC37" s="3">
        <f>IF($C37="ab","ab",ROUND(EB37/$EB$3*20,2))</f>
        <v>9.7200000000000006</v>
      </c>
      <c r="ED37" s="3">
        <f>IF($C37="ab","ab",MIN(20,ROUNDUP(EB37/85*20.199999999999999)))</f>
        <v>13</v>
      </c>
    </row>
    <row r="38" spans="1:254" ht="13.5">
      <c r="A38" s="12">
        <v>21680</v>
      </c>
      <c r="B38" s="12"/>
      <c r="C38" s="8" t="s">
        <v>12</v>
      </c>
      <c r="D38" s="8" t="s">
        <v>12</v>
      </c>
      <c r="E38" s="8" t="s">
        <v>12</v>
      </c>
      <c r="F38" s="8" t="s">
        <v>12</v>
      </c>
      <c r="G38" s="8" t="s">
        <v>11</v>
      </c>
      <c r="H38" s="8" t="s">
        <v>11</v>
      </c>
      <c r="I38" s="8" t="s">
        <v>11</v>
      </c>
      <c r="J38" s="8" t="s">
        <v>11</v>
      </c>
      <c r="K38" s="8"/>
      <c r="L38" s="8" t="s">
        <v>12</v>
      </c>
      <c r="M38" s="8" t="s">
        <v>12</v>
      </c>
      <c r="N38" s="8" t="s">
        <v>11</v>
      </c>
      <c r="O38" s="8" t="s">
        <v>11</v>
      </c>
      <c r="P38" s="8" t="s">
        <v>11</v>
      </c>
      <c r="Q38" s="8" t="s">
        <v>11</v>
      </c>
      <c r="R38" s="8" t="s">
        <v>12</v>
      </c>
      <c r="S38" s="8" t="s">
        <v>12</v>
      </c>
      <c r="T38" s="8" t="s">
        <v>12</v>
      </c>
      <c r="U38" s="8" t="s">
        <v>12</v>
      </c>
      <c r="V38" s="8" t="s">
        <v>12</v>
      </c>
      <c r="W38" s="8"/>
      <c r="X38" s="8"/>
      <c r="Y38" s="8"/>
      <c r="Z38" s="8"/>
      <c r="AA38" s="8"/>
      <c r="AB38" s="8"/>
      <c r="AC38" s="8"/>
      <c r="AD38" s="8"/>
      <c r="AE38" s="8"/>
      <c r="AF38">
        <f>COUNTIF(C38:AE38,"a")</f>
        <v>8</v>
      </c>
      <c r="AH38" s="8" t="s">
        <v>11</v>
      </c>
      <c r="AI38" s="8" t="s">
        <v>11</v>
      </c>
      <c r="AJ38" s="8" t="s">
        <v>11</v>
      </c>
      <c r="AK38" s="8"/>
      <c r="AL38" s="8" t="s">
        <v>12</v>
      </c>
      <c r="AM38" s="8" t="s">
        <v>12</v>
      </c>
      <c r="AN38" s="8" t="s">
        <v>12</v>
      </c>
      <c r="AO38" s="8" t="s">
        <v>12</v>
      </c>
      <c r="AP38" s="8" t="s">
        <v>12</v>
      </c>
      <c r="AQ38" s="8"/>
      <c r="AR38" s="8"/>
      <c r="AS38" s="8"/>
      <c r="AT38" s="8" t="s">
        <v>12</v>
      </c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>
        <f>COUNTIF(AH38:BK38,"a")</f>
        <v>3</v>
      </c>
      <c r="BN38" s="8"/>
      <c r="BO38" s="8"/>
      <c r="BP38" s="8"/>
      <c r="BQ38" s="8" t="s">
        <v>12</v>
      </c>
      <c r="BR38" s="8" t="s">
        <v>12</v>
      </c>
      <c r="BS38" s="8"/>
      <c r="BT38" s="8"/>
      <c r="BU38" s="8"/>
      <c r="BV38" s="8"/>
      <c r="BW38" s="8" t="s">
        <v>12</v>
      </c>
      <c r="BX38" s="8"/>
      <c r="BY38" s="8"/>
      <c r="BZ38">
        <f>COUNTIF(BN38:BY38,"a")</f>
        <v>0</v>
      </c>
      <c r="CB38" s="8" t="s">
        <v>11</v>
      </c>
      <c r="CC38" s="8" t="s">
        <v>11</v>
      </c>
      <c r="CD38" s="8"/>
      <c r="CE38" s="8" t="s">
        <v>11</v>
      </c>
      <c r="CF38" s="8" t="s">
        <v>12</v>
      </c>
      <c r="CG38" s="8"/>
      <c r="CH38" s="8" t="s">
        <v>12</v>
      </c>
      <c r="CI38" s="8"/>
      <c r="CJ38" s="8"/>
      <c r="CK38" s="8"/>
      <c r="CL38" s="8"/>
      <c r="CM38" s="2">
        <f>COUNTIF(CB38:CL38,"a")</f>
        <v>3</v>
      </c>
      <c r="CN38" s="2"/>
      <c r="CO38" s="8"/>
      <c r="CP38" s="8"/>
      <c r="CQ38" s="8"/>
      <c r="CR38" s="8"/>
      <c r="CS38" s="8"/>
      <c r="CT38" s="8"/>
      <c r="CU38" s="8"/>
      <c r="CV38" s="8"/>
      <c r="CW38" s="2">
        <f>COUNTIF(CO38:CV38,"a")</f>
        <v>0</v>
      </c>
      <c r="CX38" s="2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2">
        <f>COUNTIF(CY38:DR38,"a")</f>
        <v>0</v>
      </c>
      <c r="DT38" s="2"/>
      <c r="DU38" s="8"/>
      <c r="DV38" s="8"/>
      <c r="DW38" s="8"/>
      <c r="DX38" s="8"/>
      <c r="DY38" s="2">
        <f>-COUNTIF(DU38:DX38,"a")</f>
        <v>0</v>
      </c>
      <c r="DZ38" s="2"/>
      <c r="EB38" s="3">
        <f>IF($C38="ab","ab",SUM(AF38,BL38,BZ38,CM38,CW38,DS38,DY38))</f>
        <v>14</v>
      </c>
      <c r="EC38" s="3">
        <f>IF($C38="ab","ab",ROUND(EB38/$EB$3*20,2))</f>
        <v>2.5699999999999998</v>
      </c>
      <c r="ED38" s="3">
        <f>IF($C38="ab","ab",MIN(20,ROUNDUP(EB38/85*20.199999999999999)))</f>
        <v>4</v>
      </c>
    </row>
    <row r="39" spans="1:254" ht="13.5">
      <c r="A39" s="12">
        <v>21720</v>
      </c>
      <c r="B39" s="12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>
        <f>COUNTIF(C39:AE39,"a")</f>
        <v>0</v>
      </c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>
        <f>COUNTIF(AH39:BK39,"a")</f>
        <v>0</v>
      </c>
      <c r="BN39" s="8" t="s">
        <v>12</v>
      </c>
      <c r="BO39" s="8" t="s">
        <v>12</v>
      </c>
      <c r="BP39" s="8" t="s">
        <v>12</v>
      </c>
      <c r="BQ39" s="8"/>
      <c r="BR39" s="8" t="s">
        <v>11</v>
      </c>
      <c r="BS39" s="8" t="s">
        <v>11</v>
      </c>
      <c r="BT39" s="8" t="s">
        <v>11</v>
      </c>
      <c r="BU39" s="8" t="s">
        <v>12</v>
      </c>
      <c r="BV39" s="8" t="s">
        <v>11</v>
      </c>
      <c r="BW39" s="8"/>
      <c r="BX39" s="8" t="s">
        <v>11</v>
      </c>
      <c r="BY39" s="8" t="s">
        <v>11</v>
      </c>
      <c r="BZ39">
        <f>COUNTIF(BN39:BY39,"a")</f>
        <v>6</v>
      </c>
      <c r="CB39" s="8" t="s">
        <v>11</v>
      </c>
      <c r="CC39" s="8" t="s">
        <v>11</v>
      </c>
      <c r="CD39" s="8" t="s">
        <v>11</v>
      </c>
      <c r="CE39" s="8" t="s">
        <v>11</v>
      </c>
      <c r="CF39" s="8" t="s">
        <v>11</v>
      </c>
      <c r="CG39" s="8" t="s">
        <v>11</v>
      </c>
      <c r="CH39" s="8" t="s">
        <v>12</v>
      </c>
      <c r="CI39" s="8" t="s">
        <v>11</v>
      </c>
      <c r="CJ39" s="8" t="s">
        <v>11</v>
      </c>
      <c r="CK39" s="8" t="s">
        <v>11</v>
      </c>
      <c r="CL39" s="8" t="s">
        <v>11</v>
      </c>
      <c r="CM39" s="2">
        <f>COUNTIF(CB39:CL39,"a")</f>
        <v>10</v>
      </c>
      <c r="CN39" s="2"/>
      <c r="CO39" s="8" t="s">
        <v>11</v>
      </c>
      <c r="CP39" s="8" t="s">
        <v>11</v>
      </c>
      <c r="CQ39" s="8" t="s">
        <v>11</v>
      </c>
      <c r="CR39" s="8" t="s">
        <v>11</v>
      </c>
      <c r="CS39" s="8" t="s">
        <v>12</v>
      </c>
      <c r="CT39" s="8" t="s">
        <v>12</v>
      </c>
      <c r="CU39" s="8" t="s">
        <v>12</v>
      </c>
      <c r="CV39" s="8" t="s">
        <v>12</v>
      </c>
      <c r="CW39" s="2">
        <f>COUNTIF(CO39:CV39,"a")</f>
        <v>4</v>
      </c>
      <c r="CX39" s="2"/>
      <c r="CY39" s="8"/>
      <c r="CZ39" s="8"/>
      <c r="DA39" s="8" t="s">
        <v>11</v>
      </c>
      <c r="DB39" s="8" t="s">
        <v>11</v>
      </c>
      <c r="DC39" s="8" t="s">
        <v>11</v>
      </c>
      <c r="DD39" s="8" t="s">
        <v>11</v>
      </c>
      <c r="DE39" s="8" t="s">
        <v>11</v>
      </c>
      <c r="DF39" s="8" t="s">
        <v>11</v>
      </c>
      <c r="DG39" s="8" t="s">
        <v>11</v>
      </c>
      <c r="DH39" s="8" t="s">
        <v>11</v>
      </c>
      <c r="DI39" s="8" t="s">
        <v>11</v>
      </c>
      <c r="DJ39" s="8" t="s">
        <v>11</v>
      </c>
      <c r="DK39" s="8"/>
      <c r="DL39" s="8"/>
      <c r="DM39" s="8"/>
      <c r="DN39" s="8" t="s">
        <v>11</v>
      </c>
      <c r="DO39" s="8" t="s">
        <v>11</v>
      </c>
      <c r="DP39" s="8" t="s">
        <v>11</v>
      </c>
      <c r="DQ39" s="8"/>
      <c r="DR39" s="8"/>
      <c r="DS39" s="2">
        <f>COUNTIF(CY39:DR39,"a")</f>
        <v>13</v>
      </c>
      <c r="DT39" s="2"/>
      <c r="DU39" s="8"/>
      <c r="DV39" s="8"/>
      <c r="DW39" s="8"/>
      <c r="DX39" s="8" t="s">
        <v>11</v>
      </c>
      <c r="DY39" s="2">
        <f>-COUNTIF(DU39:DX39,"a")</f>
        <v>-1</v>
      </c>
      <c r="DZ39" s="2"/>
      <c r="EA39" t="s">
        <v>30</v>
      </c>
      <c r="EB39" s="3">
        <f>IF($C39="ab","ab",SUM(AF39,BL39,BZ39,CM39,CW39,DS39,DY39))</f>
        <v>32</v>
      </c>
      <c r="EC39" s="3">
        <f>IF($C39="ab","ab",ROUND(EB39/$EB$3*20,2))</f>
        <v>5.8700000000000001</v>
      </c>
      <c r="ED39" s="3">
        <f>IF($C39="ab","ab",MIN(20,ROUNDUP(EB39/85*20.199999999999999)))</f>
        <v>8</v>
      </c>
    </row>
    <row r="40" spans="1:254" ht="13.5">
      <c r="A40" s="12">
        <v>21730</v>
      </c>
      <c r="B40" s="12"/>
      <c r="C40" s="8" t="s">
        <v>11</v>
      </c>
      <c r="D40" s="8" t="s">
        <v>11</v>
      </c>
      <c r="E40" s="8" t="s">
        <v>11</v>
      </c>
      <c r="F40" s="8" t="s">
        <v>11</v>
      </c>
      <c r="G40" s="8" t="s">
        <v>11</v>
      </c>
      <c r="H40" s="8" t="s">
        <v>11</v>
      </c>
      <c r="I40" s="8" t="s">
        <v>11</v>
      </c>
      <c r="J40" s="8" t="s">
        <v>11</v>
      </c>
      <c r="K40" s="8"/>
      <c r="L40" s="8" t="s">
        <v>12</v>
      </c>
      <c r="M40" s="8" t="s">
        <v>12</v>
      </c>
      <c r="N40" s="8"/>
      <c r="O40" s="8" t="s">
        <v>11</v>
      </c>
      <c r="P40" s="8"/>
      <c r="Q40" s="8"/>
      <c r="R40" s="8" t="s">
        <v>12</v>
      </c>
      <c r="S40" s="8" t="s">
        <v>12</v>
      </c>
      <c r="T40" s="8" t="s">
        <v>12</v>
      </c>
      <c r="U40" s="8"/>
      <c r="V40" s="8" t="s">
        <v>12</v>
      </c>
      <c r="W40" s="8" t="s">
        <v>12</v>
      </c>
      <c r="X40" s="8"/>
      <c r="Y40" s="8"/>
      <c r="Z40" s="8"/>
      <c r="AA40" s="8"/>
      <c r="AB40" s="8"/>
      <c r="AC40" s="8"/>
      <c r="AD40" s="8"/>
      <c r="AE40" s="8"/>
      <c r="AF40">
        <f>COUNTIF(C40:AE40,"a")</f>
        <v>9</v>
      </c>
      <c r="AH40" s="8" t="s">
        <v>11</v>
      </c>
      <c r="AI40" s="8" t="s">
        <v>11</v>
      </c>
      <c r="AJ40" s="8" t="s">
        <v>12</v>
      </c>
      <c r="AK40" s="8"/>
      <c r="AL40" s="8"/>
      <c r="AM40" s="8"/>
      <c r="AN40" s="8" t="s">
        <v>12</v>
      </c>
      <c r="AO40" s="8" t="s">
        <v>12</v>
      </c>
      <c r="AP40" s="8" t="s">
        <v>12</v>
      </c>
      <c r="AQ40" s="8"/>
      <c r="AR40" s="8" t="s">
        <v>12</v>
      </c>
      <c r="AS40" s="8"/>
      <c r="AT40" s="8"/>
      <c r="AU40" s="8"/>
      <c r="AV40" s="8"/>
      <c r="AW40" s="8"/>
      <c r="AX40" s="8" t="s">
        <v>12</v>
      </c>
      <c r="AY40" s="8"/>
      <c r="AZ40" s="8"/>
      <c r="BA40" s="8"/>
      <c r="BB40" s="8"/>
      <c r="BC40" s="8" t="s">
        <v>12</v>
      </c>
      <c r="BD40" s="8"/>
      <c r="BE40" s="8"/>
      <c r="BF40" s="8"/>
      <c r="BG40" s="8"/>
      <c r="BH40" s="8"/>
      <c r="BI40" s="8"/>
      <c r="BJ40" s="8"/>
      <c r="BK40" s="8"/>
      <c r="BL40">
        <f>COUNTIF(AH40:BK40,"a")</f>
        <v>2</v>
      </c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>
        <f>COUNTIF(BN40:BY40,"a")</f>
        <v>0</v>
      </c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2">
        <f>COUNTIF(CB40:CL40,"a")</f>
        <v>0</v>
      </c>
      <c r="CN40" s="2"/>
      <c r="CO40" s="8"/>
      <c r="CP40" s="8"/>
      <c r="CQ40" s="8"/>
      <c r="CR40" s="8"/>
      <c r="CS40" s="8"/>
      <c r="CT40" s="8"/>
      <c r="CU40" s="8"/>
      <c r="CV40" s="8"/>
      <c r="CW40" s="2">
        <f>COUNTIF(CO40:CV40,"a")</f>
        <v>0</v>
      </c>
      <c r="CX40" s="2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2">
        <f>COUNTIF(CY40:DR40,"a")</f>
        <v>0</v>
      </c>
      <c r="DT40" s="2"/>
      <c r="DU40" s="8"/>
      <c r="DV40" s="8"/>
      <c r="DW40" s="8"/>
      <c r="DX40" s="8"/>
      <c r="DY40" s="2">
        <f>-COUNTIF(DU40:DX40,"a")</f>
        <v>0</v>
      </c>
      <c r="DZ40" s="2"/>
      <c r="EA40" t="s">
        <v>30</v>
      </c>
      <c r="EB40" s="3">
        <f>IF($C40="ab","ab",SUM(AF40,BL40,BZ40,CM40,CW40,DS40,DY40))</f>
        <v>11</v>
      </c>
      <c r="EC40" s="3">
        <f>IF($C40="ab","ab",ROUND(EB40/$EB$3*20,2))</f>
        <v>2.02</v>
      </c>
      <c r="ED40" s="3">
        <f>IF($C40="ab","ab",MIN(20,ROUNDUP(EB40/85*20.199999999999999)))</f>
        <v>3</v>
      </c>
    </row>
    <row r="41" spans="1:254" ht="13.5">
      <c r="A41" s="12">
        <v>21780</v>
      </c>
      <c r="B41" s="12"/>
      <c r="C41" s="8" t="s">
        <v>11</v>
      </c>
      <c r="D41" s="8" t="s">
        <v>11</v>
      </c>
      <c r="E41" s="8" t="s">
        <v>11</v>
      </c>
      <c r="F41" s="8" t="s">
        <v>11</v>
      </c>
      <c r="G41" s="8" t="s">
        <v>11</v>
      </c>
      <c r="H41" s="8" t="s">
        <v>11</v>
      </c>
      <c r="I41" s="8" t="s">
        <v>11</v>
      </c>
      <c r="J41" s="8" t="s">
        <v>11</v>
      </c>
      <c r="K41" s="8"/>
      <c r="L41" s="8" t="s">
        <v>11</v>
      </c>
      <c r="M41" s="8" t="s">
        <v>11</v>
      </c>
      <c r="N41" s="8" t="s">
        <v>11</v>
      </c>
      <c r="O41" s="8" t="s">
        <v>11</v>
      </c>
      <c r="P41" s="8" t="s">
        <v>11</v>
      </c>
      <c r="Q41" s="8" t="s">
        <v>11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>
        <f>COUNTIF(C41:AE41,"a")</f>
        <v>14</v>
      </c>
      <c r="AH41" s="8" t="s">
        <v>11</v>
      </c>
      <c r="AI41" s="8" t="s">
        <v>11</v>
      </c>
      <c r="AJ41" s="8" t="s">
        <v>11</v>
      </c>
      <c r="AK41" s="8"/>
      <c r="AL41" s="8" t="s">
        <v>12</v>
      </c>
      <c r="AM41" s="8" t="s">
        <v>12</v>
      </c>
      <c r="AN41" s="8"/>
      <c r="AO41" s="8"/>
      <c r="AP41" s="8"/>
      <c r="AQ41" s="8"/>
      <c r="AR41" s="8" t="s">
        <v>12</v>
      </c>
      <c r="AS41" s="8" t="s">
        <v>11</v>
      </c>
      <c r="AT41" s="8" t="s">
        <v>12</v>
      </c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>
        <f>COUNTIF(AH41:BK41,"a")</f>
        <v>4</v>
      </c>
      <c r="BN41" s="8" t="s">
        <v>12</v>
      </c>
      <c r="BO41" s="8" t="s">
        <v>12</v>
      </c>
      <c r="BP41" s="8" t="s">
        <v>12</v>
      </c>
      <c r="BQ41" s="8" t="s">
        <v>11</v>
      </c>
      <c r="BR41" s="8" t="s">
        <v>11</v>
      </c>
      <c r="BS41" s="8" t="s">
        <v>11</v>
      </c>
      <c r="BT41" s="8" t="s">
        <v>12</v>
      </c>
      <c r="BU41" s="8" t="s">
        <v>12</v>
      </c>
      <c r="BV41" s="8" t="s">
        <v>12</v>
      </c>
      <c r="BW41" s="8" t="s">
        <v>12</v>
      </c>
      <c r="BX41" s="8" t="s">
        <v>12</v>
      </c>
      <c r="BY41" s="8" t="s">
        <v>12</v>
      </c>
      <c r="BZ41">
        <f>COUNTIF(BN41:BY41,"a")</f>
        <v>3</v>
      </c>
      <c r="CB41" s="8" t="s">
        <v>12</v>
      </c>
      <c r="CC41" s="8" t="s">
        <v>12</v>
      </c>
      <c r="CD41" s="8" t="s">
        <v>12</v>
      </c>
      <c r="CE41" s="8" t="s">
        <v>12</v>
      </c>
      <c r="CF41" s="8" t="s">
        <v>12</v>
      </c>
      <c r="CG41" s="8" t="s">
        <v>12</v>
      </c>
      <c r="CH41" s="8" t="s">
        <v>12</v>
      </c>
      <c r="CI41" s="8"/>
      <c r="CJ41" s="8"/>
      <c r="CK41" s="8"/>
      <c r="CL41" s="8"/>
      <c r="CM41" s="2">
        <f>COUNTIF(CB41:CL41,"a")</f>
        <v>0</v>
      </c>
      <c r="CN41" s="2"/>
      <c r="CO41" s="8" t="s">
        <v>11</v>
      </c>
      <c r="CP41" s="8" t="s">
        <v>11</v>
      </c>
      <c r="CQ41" s="8" t="s">
        <v>11</v>
      </c>
      <c r="CR41" s="8" t="s">
        <v>11</v>
      </c>
      <c r="CS41" s="8" t="s">
        <v>12</v>
      </c>
      <c r="CT41" s="8" t="s">
        <v>12</v>
      </c>
      <c r="CU41" s="8" t="s">
        <v>12</v>
      </c>
      <c r="CV41" s="8" t="s">
        <v>12</v>
      </c>
      <c r="CW41" s="2">
        <f>COUNTIF(CO41:CV41,"a")</f>
        <v>4</v>
      </c>
      <c r="CX41" s="2"/>
      <c r="CY41" s="8"/>
      <c r="CZ41" s="8"/>
      <c r="DA41" s="8" t="s">
        <v>11</v>
      </c>
      <c r="DB41" s="8" t="s">
        <v>11</v>
      </c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 t="s">
        <v>11</v>
      </c>
      <c r="DQ41" s="8"/>
      <c r="DR41" s="8"/>
      <c r="DS41" s="2">
        <f>COUNTIF(CY41:DR41,"a")</f>
        <v>3</v>
      </c>
      <c r="DT41" s="2"/>
      <c r="DU41" s="8"/>
      <c r="DV41" s="8"/>
      <c r="DW41" s="8"/>
      <c r="DX41" s="8" t="s">
        <v>11</v>
      </c>
      <c r="DY41" s="2">
        <f>-COUNTIF(DU41:DX41,"a")</f>
        <v>-1</v>
      </c>
      <c r="DZ41" s="2"/>
      <c r="EB41" s="3">
        <f>IF($C41="ab","ab",SUM(AF41,BL41,BZ41,CM41,CW41,DS41,DY41))</f>
        <v>27</v>
      </c>
      <c r="EC41" s="3">
        <f>IF($C41="ab","ab",ROUND(EB41/$EB$3*20,2))</f>
        <v>4.9500000000000002</v>
      </c>
      <c r="ED41" s="3">
        <f>IF($C41="ab","ab",MIN(20,ROUNDUP(EB41/85*20.199999999999999)))</f>
        <v>7</v>
      </c>
    </row>
    <row r="42" spans="1:254" ht="13.5">
      <c r="A42" s="12">
        <v>21820</v>
      </c>
      <c r="B42" s="12"/>
      <c r="C42" s="8" t="s">
        <v>11</v>
      </c>
      <c r="D42" s="8" t="s">
        <v>11</v>
      </c>
      <c r="E42" s="8" t="s">
        <v>11</v>
      </c>
      <c r="F42" s="8" t="s">
        <v>11</v>
      </c>
      <c r="G42" s="8" t="s">
        <v>11</v>
      </c>
      <c r="H42" s="8" t="s">
        <v>11</v>
      </c>
      <c r="I42" s="8" t="s">
        <v>11</v>
      </c>
      <c r="J42" s="8" t="s">
        <v>11</v>
      </c>
      <c r="K42" s="8"/>
      <c r="L42" s="8"/>
      <c r="M42" s="8"/>
      <c r="N42" s="8"/>
      <c r="O42" s="8" t="s">
        <v>11</v>
      </c>
      <c r="P42" s="8" t="s">
        <v>11</v>
      </c>
      <c r="Q42" s="8" t="s">
        <v>11</v>
      </c>
      <c r="R42" s="8" t="s">
        <v>12</v>
      </c>
      <c r="S42" s="8" t="s">
        <v>12</v>
      </c>
      <c r="T42" s="8" t="s">
        <v>12</v>
      </c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>
        <f>COUNTIF(C42:AE42,"a")</f>
        <v>11</v>
      </c>
      <c r="AH42" s="8" t="s">
        <v>11</v>
      </c>
      <c r="AI42" s="8" t="s">
        <v>11</v>
      </c>
      <c r="AJ42" s="8" t="s">
        <v>11</v>
      </c>
      <c r="AK42" s="8"/>
      <c r="AL42" s="8" t="s">
        <v>12</v>
      </c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>
        <f>COUNTIF(AH42:BK42,"a")</f>
        <v>3</v>
      </c>
      <c r="BN42" s="8" t="s">
        <v>12</v>
      </c>
      <c r="BO42" s="8" t="s">
        <v>12</v>
      </c>
      <c r="BP42" s="8" t="s">
        <v>12</v>
      </c>
      <c r="BQ42" s="8"/>
      <c r="BR42" s="8"/>
      <c r="BS42" s="8"/>
      <c r="BT42" s="8"/>
      <c r="BU42" s="8"/>
      <c r="BV42" s="8" t="s">
        <v>11</v>
      </c>
      <c r="BW42" s="8" t="s">
        <v>11</v>
      </c>
      <c r="BX42" s="8" t="s">
        <v>11</v>
      </c>
      <c r="BY42" s="8" t="s">
        <v>11</v>
      </c>
      <c r="BZ42">
        <f>COUNTIF(BN42:BY42,"a")</f>
        <v>4</v>
      </c>
      <c r="CB42" s="8" t="s">
        <v>11</v>
      </c>
      <c r="CC42" s="8" t="s">
        <v>11</v>
      </c>
      <c r="CD42" s="8"/>
      <c r="CE42" s="8" t="s">
        <v>11</v>
      </c>
      <c r="CF42" s="8" t="s">
        <v>12</v>
      </c>
      <c r="CG42" s="8"/>
      <c r="CH42" s="8" t="s">
        <v>11</v>
      </c>
      <c r="CI42" s="8"/>
      <c r="CJ42" s="8"/>
      <c r="CK42" s="8"/>
      <c r="CL42" s="8"/>
      <c r="CM42" s="2">
        <f>COUNTIF(CB42:CL42,"a")</f>
        <v>4</v>
      </c>
      <c r="CN42" s="2"/>
      <c r="CO42" s="8" t="s">
        <v>11</v>
      </c>
      <c r="CP42" s="8" t="s">
        <v>11</v>
      </c>
      <c r="CQ42" s="8" t="s">
        <v>12</v>
      </c>
      <c r="CR42" s="8" t="s">
        <v>12</v>
      </c>
      <c r="CS42" s="8" t="s">
        <v>11</v>
      </c>
      <c r="CT42" s="8" t="s">
        <v>11</v>
      </c>
      <c r="CU42" s="8" t="s">
        <v>12</v>
      </c>
      <c r="CV42" s="8" t="s">
        <v>12</v>
      </c>
      <c r="CW42" s="2">
        <f>COUNTIF(CO42:CV42,"a")</f>
        <v>4</v>
      </c>
      <c r="CX42" s="2"/>
      <c r="CY42" s="8"/>
      <c r="CZ42" s="8"/>
      <c r="DA42" s="8" t="s">
        <v>11</v>
      </c>
      <c r="DB42" s="8" t="s">
        <v>11</v>
      </c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2">
        <f>COUNTIF(CY42:DR42,"a")</f>
        <v>2</v>
      </c>
      <c r="DT42" s="2"/>
      <c r="DU42" s="8"/>
      <c r="DV42" s="8"/>
      <c r="DW42" s="8"/>
      <c r="DX42" s="8"/>
      <c r="DY42" s="2">
        <f>-COUNTIF(DU42:DX42,"a")</f>
        <v>0</v>
      </c>
      <c r="DZ42" s="2"/>
      <c r="EB42" s="3">
        <f>IF($C42="ab","ab",SUM(AF42,BL42,BZ42,CM42,CW42,DS42,DY42))</f>
        <v>28</v>
      </c>
      <c r="EC42" s="3">
        <f>IF($C42="ab","ab",ROUND(EB42/$EB$3*20,2))</f>
        <v>5.1399999999999997</v>
      </c>
      <c r="ED42" s="3">
        <f>IF($C42="ab","ab",MIN(20,ROUNDUP(EB42/85*20.199999999999999)))</f>
        <v>7</v>
      </c>
    </row>
    <row r="43" spans="1:254" ht="13.5">
      <c r="A43" s="12">
        <v>21900</v>
      </c>
      <c r="B43" s="12"/>
      <c r="C43" s="8" t="s">
        <v>12</v>
      </c>
      <c r="D43" s="8" t="s">
        <v>12</v>
      </c>
      <c r="E43" s="8" t="s">
        <v>12</v>
      </c>
      <c r="F43" s="8" t="s">
        <v>12</v>
      </c>
      <c r="G43" s="8" t="s">
        <v>12</v>
      </c>
      <c r="H43" s="8" t="s">
        <v>12</v>
      </c>
      <c r="I43" s="8" t="s">
        <v>11</v>
      </c>
      <c r="J43" s="8" t="s">
        <v>11</v>
      </c>
      <c r="K43" s="8"/>
      <c r="L43" s="8" t="s">
        <v>11</v>
      </c>
      <c r="M43" s="8" t="s">
        <v>12</v>
      </c>
      <c r="N43" s="8" t="s">
        <v>11</v>
      </c>
      <c r="O43" s="8" t="s">
        <v>11</v>
      </c>
      <c r="P43" s="8" t="s">
        <v>11</v>
      </c>
      <c r="Q43" s="8" t="s">
        <v>11</v>
      </c>
      <c r="R43" s="8" t="s">
        <v>12</v>
      </c>
      <c r="S43" s="8" t="s">
        <v>12</v>
      </c>
      <c r="T43" s="8" t="s">
        <v>12</v>
      </c>
      <c r="U43" s="8" t="s">
        <v>12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>
        <f>COUNTIF(C43:AE43,"a")</f>
        <v>7</v>
      </c>
      <c r="AH43" s="8" t="s">
        <v>11</v>
      </c>
      <c r="AI43" s="8" t="s">
        <v>11</v>
      </c>
      <c r="AJ43" s="8" t="s">
        <v>11</v>
      </c>
      <c r="AK43" s="8"/>
      <c r="AL43" s="8" t="s">
        <v>11</v>
      </c>
      <c r="AM43" s="8" t="s">
        <v>11</v>
      </c>
      <c r="AN43" s="8" t="s">
        <v>11</v>
      </c>
      <c r="AO43" s="8" t="s">
        <v>11</v>
      </c>
      <c r="AP43" s="8" t="s">
        <v>11</v>
      </c>
      <c r="AQ43" s="8" t="s">
        <v>11</v>
      </c>
      <c r="AR43" s="8" t="s">
        <v>11</v>
      </c>
      <c r="AS43" s="8" t="s">
        <v>11</v>
      </c>
      <c r="AT43" s="8" t="s">
        <v>11</v>
      </c>
      <c r="AU43" s="8" t="s">
        <v>11</v>
      </c>
      <c r="AV43" s="8" t="s">
        <v>11</v>
      </c>
      <c r="AW43" s="8" t="s">
        <v>11</v>
      </c>
      <c r="AX43" s="8" t="s">
        <v>12</v>
      </c>
      <c r="AY43" s="8"/>
      <c r="AZ43" s="8"/>
      <c r="BA43" s="8"/>
      <c r="BB43" s="8"/>
      <c r="BC43" s="8"/>
      <c r="BD43" s="8"/>
      <c r="BE43" s="8" t="s">
        <v>12</v>
      </c>
      <c r="BF43" s="8" t="s">
        <v>11</v>
      </c>
      <c r="BG43" s="8" t="s">
        <v>11</v>
      </c>
      <c r="BH43" s="8" t="s">
        <v>12</v>
      </c>
      <c r="BI43" s="8"/>
      <c r="BJ43" s="8"/>
      <c r="BK43" s="8"/>
      <c r="BL43">
        <f>COUNTIF(AH43:BK43,"a")</f>
        <v>17</v>
      </c>
      <c r="BN43" s="8" t="s">
        <v>11</v>
      </c>
      <c r="BO43" s="8" t="s">
        <v>11</v>
      </c>
      <c r="BP43" s="8" t="s">
        <v>11</v>
      </c>
      <c r="BQ43" s="8" t="s">
        <v>11</v>
      </c>
      <c r="BR43" s="8" t="s">
        <v>12</v>
      </c>
      <c r="BS43" s="8" t="s">
        <v>11</v>
      </c>
      <c r="BT43" s="8" t="s">
        <v>12</v>
      </c>
      <c r="BU43" s="8" t="s">
        <v>12</v>
      </c>
      <c r="BV43" s="8" t="s">
        <v>11</v>
      </c>
      <c r="BW43" s="8" t="s">
        <v>12</v>
      </c>
      <c r="BX43" s="8" t="s">
        <v>11</v>
      </c>
      <c r="BY43" s="8" t="s">
        <v>11</v>
      </c>
      <c r="BZ43">
        <f>COUNTIF(BN43:BY43,"a")</f>
        <v>8</v>
      </c>
      <c r="CB43" s="8" t="s">
        <v>11</v>
      </c>
      <c r="CC43" s="8" t="s">
        <v>11</v>
      </c>
      <c r="CD43" s="8" t="s">
        <v>11</v>
      </c>
      <c r="CE43" s="8" t="s">
        <v>11</v>
      </c>
      <c r="CF43" s="8" t="s">
        <v>11</v>
      </c>
      <c r="CG43" s="8" t="s">
        <v>11</v>
      </c>
      <c r="CH43" s="8" t="s">
        <v>11</v>
      </c>
      <c r="CI43" s="8" t="s">
        <v>11</v>
      </c>
      <c r="CJ43" s="8" t="s">
        <v>11</v>
      </c>
      <c r="CK43" s="8" t="s">
        <v>11</v>
      </c>
      <c r="CL43" s="8" t="s">
        <v>12</v>
      </c>
      <c r="CM43" s="2">
        <f>COUNTIF(CB43:CL43,"a")</f>
        <v>10</v>
      </c>
      <c r="CN43" s="2"/>
      <c r="CO43" s="8" t="s">
        <v>11</v>
      </c>
      <c r="CP43" s="8" t="s">
        <v>11</v>
      </c>
      <c r="CQ43" s="8" t="s">
        <v>11</v>
      </c>
      <c r="CR43" s="8" t="s">
        <v>11</v>
      </c>
      <c r="CS43" s="8" t="s">
        <v>12</v>
      </c>
      <c r="CT43" s="8" t="s">
        <v>12</v>
      </c>
      <c r="CU43" s="8" t="s">
        <v>12</v>
      </c>
      <c r="CV43" s="8" t="s">
        <v>12</v>
      </c>
      <c r="CW43" s="2">
        <f>COUNTIF(CO43:CV43,"a")</f>
        <v>4</v>
      </c>
      <c r="CX43" s="2"/>
      <c r="CY43" s="8"/>
      <c r="CZ43" s="8" t="s">
        <v>12</v>
      </c>
      <c r="DA43" s="8" t="s">
        <v>11</v>
      </c>
      <c r="DB43" s="8" t="s">
        <v>11</v>
      </c>
      <c r="DC43" s="8" t="s">
        <v>12</v>
      </c>
      <c r="DD43" s="8" t="s">
        <v>12</v>
      </c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 t="s">
        <v>11</v>
      </c>
      <c r="DQ43" s="8"/>
      <c r="DR43" s="8"/>
      <c r="DS43" s="2">
        <f>COUNTIF(CY43:DR43,"a")</f>
        <v>3</v>
      </c>
      <c r="DT43" s="2"/>
      <c r="DU43" s="8"/>
      <c r="DV43" s="8"/>
      <c r="DW43" s="8"/>
      <c r="DX43" s="8"/>
      <c r="DY43" s="2">
        <f>-COUNTIF(DU43:DX43,"a")</f>
        <v>0</v>
      </c>
      <c r="DZ43" s="2"/>
      <c r="EB43" s="3">
        <f>IF($C43="ab","ab",SUM(AF43,BL43,BZ43,CM43,CW43,DS43,DY43))</f>
        <v>49</v>
      </c>
      <c r="EC43" s="3">
        <f>IF($C43="ab","ab",ROUND(EB43/$EB$3*20,2))</f>
        <v>8.9900000000000002</v>
      </c>
      <c r="ED43" s="3">
        <f>IF($C43="ab","ab",MIN(20,ROUNDUP(EB43/85*20.199999999999999)))</f>
        <v>12</v>
      </c>
    </row>
    <row r="44" spans="1:254" ht="13.5">
      <c r="A44" s="12">
        <v>21940</v>
      </c>
      <c r="B44" s="12"/>
      <c r="C44" s="8" t="s">
        <v>11</v>
      </c>
      <c r="D44" s="8" t="s">
        <v>11</v>
      </c>
      <c r="E44" s="8" t="s">
        <v>11</v>
      </c>
      <c r="F44" s="8" t="s">
        <v>11</v>
      </c>
      <c r="G44" s="8" t="s">
        <v>11</v>
      </c>
      <c r="H44" s="8" t="s">
        <v>11</v>
      </c>
      <c r="I44" s="8" t="s">
        <v>11</v>
      </c>
      <c r="J44" s="8" t="s">
        <v>11</v>
      </c>
      <c r="K44" s="8"/>
      <c r="L44" s="8"/>
      <c r="M44" s="8"/>
      <c r="N44" s="8"/>
      <c r="O44" s="8" t="s">
        <v>11</v>
      </c>
      <c r="P44" s="8" t="s">
        <v>11</v>
      </c>
      <c r="Q44" s="8" t="s">
        <v>11</v>
      </c>
      <c r="R44" s="8" t="s">
        <v>11</v>
      </c>
      <c r="S44" s="8" t="s">
        <v>11</v>
      </c>
      <c r="T44" s="8" t="s">
        <v>11</v>
      </c>
      <c r="U44" s="8" t="s">
        <v>11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>
        <f>COUNTIF(C44:AE44,"a")</f>
        <v>15</v>
      </c>
      <c r="AH44" s="8" t="s">
        <v>11</v>
      </c>
      <c r="AI44" s="8" t="s">
        <v>11</v>
      </c>
      <c r="AJ44" s="8" t="s">
        <v>11</v>
      </c>
      <c r="AK44" s="8" t="s">
        <v>11</v>
      </c>
      <c r="AL44" s="8" t="s">
        <v>11</v>
      </c>
      <c r="AM44" s="8" t="s">
        <v>11</v>
      </c>
      <c r="AN44" s="8" t="s">
        <v>11</v>
      </c>
      <c r="AO44" s="8" t="s">
        <v>11</v>
      </c>
      <c r="AP44" s="8" t="s">
        <v>11</v>
      </c>
      <c r="AQ44" s="8"/>
      <c r="AR44" s="8" t="s">
        <v>11</v>
      </c>
      <c r="AS44" s="8" t="s">
        <v>11</v>
      </c>
      <c r="AT44" s="8" t="s">
        <v>11</v>
      </c>
      <c r="AU44" s="8" t="s">
        <v>11</v>
      </c>
      <c r="AV44" s="8" t="s">
        <v>11</v>
      </c>
      <c r="AW44" s="8" t="s">
        <v>11</v>
      </c>
      <c r="AX44" s="8" t="s">
        <v>12</v>
      </c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>
        <f>COUNTIF(AH44:BK44,"a")</f>
        <v>15</v>
      </c>
      <c r="BN44" s="8" t="s">
        <v>11</v>
      </c>
      <c r="BO44" s="8" t="s">
        <v>11</v>
      </c>
      <c r="BP44" s="8" t="s">
        <v>11</v>
      </c>
      <c r="BQ44" s="8" t="s">
        <v>11</v>
      </c>
      <c r="BR44" s="8" t="s">
        <v>11</v>
      </c>
      <c r="BS44" s="8" t="s">
        <v>11</v>
      </c>
      <c r="BT44" s="8" t="s">
        <v>11</v>
      </c>
      <c r="BU44" s="8" t="s">
        <v>12</v>
      </c>
      <c r="BV44" s="8" t="s">
        <v>12</v>
      </c>
      <c r="BW44" s="8" t="s">
        <v>12</v>
      </c>
      <c r="BX44" s="8" t="s">
        <v>12</v>
      </c>
      <c r="BY44" s="8" t="s">
        <v>12</v>
      </c>
      <c r="BZ44">
        <f>COUNTIF(BN44:BY44,"a")</f>
        <v>7</v>
      </c>
      <c r="CB44" s="8" t="s">
        <v>11</v>
      </c>
      <c r="CC44" s="8" t="s">
        <v>11</v>
      </c>
      <c r="CD44" s="8"/>
      <c r="CE44" s="8" t="s">
        <v>11</v>
      </c>
      <c r="CF44" s="8" t="s">
        <v>11</v>
      </c>
      <c r="CG44" s="8"/>
      <c r="CH44" s="8" t="s">
        <v>11</v>
      </c>
      <c r="CI44" s="8" t="s">
        <v>11</v>
      </c>
      <c r="CJ44" s="8" t="s">
        <v>11</v>
      </c>
      <c r="CK44" s="8" t="s">
        <v>11</v>
      </c>
      <c r="CL44" s="8" t="s">
        <v>11</v>
      </c>
      <c r="CM44" s="2">
        <f>COUNTIF(CB44:CL44,"a")</f>
        <v>9</v>
      </c>
      <c r="CN44" s="2"/>
      <c r="CO44" s="8" t="s">
        <v>11</v>
      </c>
      <c r="CP44" s="8" t="s">
        <v>11</v>
      </c>
      <c r="CQ44" s="8" t="s">
        <v>12</v>
      </c>
      <c r="CR44" s="8" t="s">
        <v>12</v>
      </c>
      <c r="CS44" s="8" t="s">
        <v>11</v>
      </c>
      <c r="CT44" s="8" t="s">
        <v>11</v>
      </c>
      <c r="CU44" s="8" t="s">
        <v>11</v>
      </c>
      <c r="CV44" s="8" t="s">
        <v>11</v>
      </c>
      <c r="CW44" s="2">
        <f>COUNTIF(CO44:CV44,"a")</f>
        <v>6</v>
      </c>
      <c r="CX44" s="2"/>
      <c r="CY44" s="8" t="s">
        <v>11</v>
      </c>
      <c r="CZ44" s="8" t="s">
        <v>12</v>
      </c>
      <c r="DA44" s="8" t="s">
        <v>11</v>
      </c>
      <c r="DB44" s="8" t="s">
        <v>11</v>
      </c>
      <c r="DC44" s="8" t="s">
        <v>11</v>
      </c>
      <c r="DD44" s="8" t="s">
        <v>11</v>
      </c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2">
        <f>COUNTIF(CY44:DR44,"a")</f>
        <v>5</v>
      </c>
      <c r="DT44" s="2"/>
      <c r="DU44" s="8"/>
      <c r="DV44" s="8"/>
      <c r="DW44" s="8"/>
      <c r="DX44" s="8" t="s">
        <v>11</v>
      </c>
      <c r="DY44" s="2">
        <f>-COUNTIF(DU44:DX44,"a")</f>
        <v>-1</v>
      </c>
      <c r="DZ44" s="2"/>
      <c r="EB44" s="3">
        <f>IF($C44="ab","ab",SUM(AF44,BL44,BZ44,CM44,CW44,DS44,DY44))</f>
        <v>56</v>
      </c>
      <c r="EC44" s="3">
        <f>IF($C44="ab","ab",ROUND(EB44/$EB$3*20,2))</f>
        <v>10.279999999999999</v>
      </c>
      <c r="ED44" s="3">
        <f>IF($C44="ab","ab",MIN(20,ROUNDUP(EB44/85*20.199999999999999)))</f>
        <v>14</v>
      </c>
    </row>
    <row r="45" spans="1:254" ht="13.24">
      <c r="A45" s="12"/>
      <c r="B45" s="12"/>
      <c r="CC45" s="1"/>
      <c r="CD45" s="1"/>
      <c r="CW45" s="2"/>
      <c r="CX45" s="2"/>
      <c r="EB45" s="3"/>
      <c r="EC45" s="3"/>
      <c r="ED45" s="3"/>
    </row>
    <row r="46" spans="1:254" ht="13.24">
      <c r="A46" s="12"/>
      <c r="B46" s="12" t="inlineStr">
        <is>
          <t>r</t>
        </is>
      </c>
      <c r="CC46" s="1"/>
      <c r="CD46" s="1"/>
      <c r="CW46" s="2"/>
      <c r="CX46" s="2"/>
      <c r="EB46" s="3"/>
      <c r="EC46" s="3"/>
      <c r="ED46" s="3"/>
    </row>
    <row r="47" spans="1:254" ht="13.24">
      <c r="A47" s="12"/>
      <c r="B47" s="12"/>
      <c r="CC47" s="1"/>
      <c r="CD47" s="1"/>
      <c r="CW47" s="2"/>
      <c r="CX47" s="2"/>
      <c r="EB47" s="3"/>
      <c r="EC47" s="3"/>
      <c r="ED47" s="3"/>
    </row>
    <row r="48" spans="1:254" ht="13.24">
      <c r="CC48" s="1"/>
      <c r="CD48" s="1"/>
      <c r="CW48" s="2"/>
      <c r="CX48" s="2"/>
      <c r="EB48" s="3"/>
      <c r="EC48" s="3"/>
      <c r="ED48" s="3"/>
    </row>
    <row r="49" spans="1:254" ht="13.24">
      <c r="CC49" s="1"/>
      <c r="CD49" s="1"/>
      <c r="CW49" s="2"/>
      <c r="CX49" s="2"/>
      <c r="EB49" s="13">
        <f>MIN(EB11:EB44)</f>
        <v>8</v>
      </c>
      <c r="EC49" s="13"/>
      <c r="ED49" s="13">
        <f>MIN(ED11:ED44)</f>
        <v>2</v>
      </c>
    </row>
    <row r="50" spans="1:254" ht="13.24">
      <c r="CC50" s="1"/>
      <c r="CD50" s="1"/>
      <c r="CW50" s="2"/>
      <c r="CX50" s="2"/>
      <c r="EB50" s="13">
        <f>_xlfn.QUARTILE.INC(EB11:EB44,1)</f>
        <v>28.25</v>
      </c>
      <c r="EC50" s="13"/>
      <c r="ED50" s="13">
        <f>_xlfn.QUARTILE.INC(ED11:ED44,1)</f>
        <v>7</v>
      </c>
    </row>
    <row r="51" spans="1:254" ht="13.24">
      <c r="CC51" s="1"/>
      <c r="CD51" s="1"/>
      <c r="CW51" s="2"/>
      <c r="CX51" s="2"/>
      <c r="EB51" s="13">
        <f>_xlfn.QUARTILE.INC(EB11:EB44,2)</f>
        <v>48.5</v>
      </c>
      <c r="EC51" s="13"/>
      <c r="ED51" s="13">
        <f>_xlfn.QUARTILE.INC(ED11:ED44,2)</f>
        <v>12</v>
      </c>
    </row>
    <row r="52" spans="1:254" ht="13.24">
      <c r="CC52" s="1"/>
      <c r="CD52" s="1"/>
      <c r="CW52" s="2"/>
      <c r="CX52" s="2"/>
      <c r="EB52" s="13">
        <f>_xlfn.QUARTILE.INC(EB11:EB44,3)</f>
        <v>56.75</v>
      </c>
      <c r="EC52" s="13"/>
      <c r="ED52" s="13">
        <f>_xlfn.QUARTILE.INC(ED11:ED44,3)</f>
        <v>14</v>
      </c>
    </row>
    <row r="53" spans="1:254" ht="13.24">
      <c r="CC53" s="1"/>
      <c r="CD53" s="1"/>
      <c r="CW53" s="2"/>
      <c r="CX53" s="2"/>
      <c r="EB53" s="13">
        <f>MAX(EB11:EB44)</f>
        <v>85</v>
      </c>
      <c r="EC53" s="13"/>
      <c r="ED53" s="13">
        <f>MAX(ED11:ED44)</f>
        <v>20</v>
      </c>
    </row>
    <row r="54" spans="1:254" ht="13.24">
      <c r="CC54" s="1"/>
      <c r="CD54" s="1"/>
      <c r="CW54" s="2"/>
      <c r="CX54" s="2"/>
      <c r="EB54" s="13">
        <f>ROUND(AVERAGE(EB11:EB44),2)</f>
        <v>44.18</v>
      </c>
      <c r="EC54" s="13"/>
      <c r="ED54" s="13">
        <f>ROUND(AVERAGE(ED11:ED44),2)</f>
        <v>10.94</v>
      </c>
    </row>
    <row r="65536" spans="1:254">
      <c r="A65536" s="0"/>
      <c r="B65536" s="0"/>
      <c r="C65536" s="0"/>
      <c r="D65536" s="0"/>
      <c r="E65536" s="0"/>
      <c r="F65536" s="0"/>
      <c r="G65536" s="0"/>
      <c r="H65536" s="0"/>
      <c r="I65536" s="0"/>
      <c r="J65536" s="0"/>
      <c r="K65536" s="0"/>
      <c r="L65536" s="0"/>
      <c r="M65536" s="0"/>
      <c r="N65536" s="0"/>
      <c r="O65536" s="0"/>
      <c r="P65536" s="0"/>
      <c r="Q65536" s="0"/>
      <c r="R65536" s="0"/>
      <c r="S65536" s="0"/>
      <c r="T65536" s="0"/>
      <c r="U65536" s="0"/>
      <c r="V65536" s="0"/>
      <c r="W65536" s="0"/>
      <c r="X65536" s="0"/>
      <c r="Y65536" s="0"/>
      <c r="Z65536" s="0"/>
      <c r="AA65536" s="0"/>
      <c r="AB65536" s="0"/>
      <c r="AC65536" s="0"/>
      <c r="AD65536" s="0"/>
      <c r="AE65536" s="0"/>
      <c r="AF65536" s="0"/>
      <c r="AG65536" s="0"/>
      <c r="AH65536" s="0"/>
      <c r="AI65536" s="0"/>
      <c r="AJ65536" s="0"/>
      <c r="AK65536" s="0"/>
      <c r="AL65536" s="0"/>
      <c r="AM65536" s="0"/>
      <c r="AN65536" s="0"/>
      <c r="AO65536" s="0"/>
      <c r="AP65536" s="0"/>
      <c r="AQ65536" s="0"/>
      <c r="AR65536" s="0"/>
      <c r="AS65536" s="0"/>
      <c r="AT65536" s="0"/>
      <c r="AU65536" s="0"/>
      <c r="AV65536" s="0"/>
      <c r="AW65536" s="0"/>
      <c r="AX65536" s="0"/>
      <c r="AY65536" s="0"/>
      <c r="AZ65536" s="0"/>
      <c r="BA65536" s="0"/>
      <c r="BB65536" s="0"/>
      <c r="BC65536" s="0"/>
      <c r="BD65536" s="0"/>
      <c r="BE65536" s="0"/>
      <c r="BF65536" s="0"/>
      <c r="BG65536" s="0"/>
      <c r="BH65536" s="0"/>
      <c r="BI65536" s="0"/>
      <c r="BJ65536" s="0"/>
      <c r="BK65536" s="0"/>
      <c r="BL65536" s="0"/>
      <c r="BM65536" s="0"/>
      <c r="BN65536" s="0"/>
      <c r="BO65536" s="0"/>
      <c r="BP65536" s="0"/>
      <c r="BQ65536" s="0"/>
      <c r="BR65536" s="0"/>
      <c r="BS65536" s="0"/>
      <c r="BT65536" s="0"/>
      <c r="BU65536" s="0"/>
      <c r="BV65536" s="0"/>
      <c r="BW65536" s="0"/>
      <c r="BX65536" s="0"/>
      <c r="BY65536" s="0"/>
      <c r="BZ65536" s="0"/>
      <c r="CA65536" s="0"/>
      <c r="CB65536" s="0"/>
      <c r="CC65536" s="0"/>
      <c r="CD65536" s="0"/>
      <c r="CE65536" s="0"/>
      <c r="CF65536" s="0"/>
      <c r="CG65536" s="0"/>
      <c r="CH65536" s="0"/>
      <c r="CI65536" s="0"/>
      <c r="CJ65536" s="0"/>
      <c r="CK65536" s="0"/>
      <c r="CL65536" s="0"/>
      <c r="CM65536" s="0"/>
      <c r="CN65536" s="0"/>
      <c r="CO65536" s="0"/>
      <c r="CP65536" s="0"/>
      <c r="CQ65536" s="0"/>
      <c r="CR65536" s="0"/>
      <c r="CS65536" s="0"/>
      <c r="CT65536" s="0"/>
      <c r="CU65536" s="0"/>
      <c r="CV65536" s="0"/>
      <c r="CW65536" s="0"/>
      <c r="CX65536" s="0"/>
      <c r="CY65536" s="0"/>
      <c r="CZ65536" s="0"/>
      <c r="DA65536" s="0"/>
      <c r="DB65536" s="0"/>
      <c r="DC65536" s="0"/>
      <c r="DD65536" s="0"/>
      <c r="DE65536" s="0"/>
      <c r="DF65536" s="0"/>
      <c r="DG65536" s="0"/>
      <c r="DH65536" s="0"/>
      <c r="DI65536" s="0"/>
      <c r="DJ65536" s="0"/>
      <c r="DK65536" s="0"/>
      <c r="DL65536" s="0"/>
      <c r="DM65536" s="0"/>
      <c r="DN65536" s="0"/>
      <c r="DO65536" s="0"/>
      <c r="DP65536" s="0"/>
      <c r="DQ65536" s="0"/>
      <c r="DR65536" s="0"/>
      <c r="DS65536" s="0"/>
      <c r="DT65536" s="0"/>
      <c r="DU65536" s="0"/>
      <c r="DV65536" s="0"/>
      <c r="DW65536" s="0"/>
      <c r="DX65536" s="0"/>
      <c r="DY65536" s="0"/>
      <c r="DZ65536" s="0"/>
      <c r="EA65536" s="0"/>
      <c r="EB65536" s="0"/>
      <c r="EC65536" s="0"/>
      <c r="ED65536" s="0"/>
      <c r="EE65536" s="0"/>
      <c r="EF65536" s="0"/>
      <c r="EG65536" s="0"/>
      <c r="EH65536" s="0"/>
      <c r="EI65536" s="0"/>
      <c r="EJ65536" s="0"/>
      <c r="EK65536" s="0"/>
      <c r="EL65536" s="0"/>
      <c r="EM65536" s="0"/>
      <c r="EN65536" s="0"/>
      <c r="EO65536" s="0"/>
      <c r="EP65536" s="0"/>
      <c r="EQ65536" s="0"/>
      <c r="ER65536" s="0"/>
      <c r="ES65536" s="0"/>
      <c r="ET65536" s="0"/>
      <c r="EU65536" s="0"/>
      <c r="EV65536" s="0"/>
      <c r="EW65536" s="0"/>
      <c r="EX65536" s="0"/>
      <c r="EY65536" s="0"/>
      <c r="EZ65536" s="0"/>
      <c r="FA65536" s="0"/>
      <c r="FB65536" s="0"/>
      <c r="FC65536" s="0"/>
      <c r="FD65536" s="0"/>
      <c r="FE65536" s="0"/>
      <c r="FF65536" s="0"/>
      <c r="FG65536" s="0"/>
      <c r="FH65536" s="0"/>
      <c r="FI65536" s="0"/>
      <c r="FJ65536" s="0"/>
      <c r="FK65536" s="0"/>
      <c r="FL65536" s="0"/>
      <c r="FM65536" s="0"/>
      <c r="FN65536" s="0"/>
      <c r="FO65536" s="0"/>
      <c r="FP65536" s="0"/>
      <c r="FQ65536" s="0"/>
      <c r="FR65536" s="0"/>
      <c r="FS65536" s="0"/>
      <c r="FT65536" s="0"/>
      <c r="FU65536" s="0"/>
      <c r="FV65536" s="0"/>
      <c r="FW65536" s="0"/>
      <c r="FX65536" s="0"/>
      <c r="FY65536" s="0"/>
      <c r="FZ65536" s="0"/>
      <c r="GA65536" s="0"/>
      <c r="GB65536" s="0"/>
      <c r="GC65536" s="0"/>
      <c r="GD65536" s="0"/>
      <c r="GE65536" s="0"/>
      <c r="GF65536" s="0"/>
      <c r="GG65536" s="0"/>
      <c r="GH65536" s="0"/>
      <c r="GI65536" s="0"/>
      <c r="GJ65536" s="0"/>
      <c r="GK65536" s="0"/>
      <c r="GL65536" s="0"/>
      <c r="GM65536" s="0"/>
      <c r="GN65536" s="0"/>
      <c r="GO65536" s="0"/>
      <c r="GP65536" s="0"/>
      <c r="GQ65536" s="0"/>
      <c r="GR65536" s="0"/>
      <c r="GS65536" s="0"/>
      <c r="GT65536" s="0"/>
      <c r="GU65536" s="0"/>
      <c r="GV65536" s="0"/>
      <c r="GW65536" s="0"/>
      <c r="GX65536" s="0"/>
      <c r="GY65536" s="0"/>
      <c r="GZ65536" s="0"/>
      <c r="HA65536" s="0"/>
      <c r="HB65536" s="0"/>
      <c r="HC65536" s="0"/>
      <c r="HD65536" s="0"/>
      <c r="HE65536" s="0"/>
      <c r="HF65536" s="0"/>
      <c r="HG65536" s="0"/>
      <c r="HH65536" s="0"/>
      <c r="HI65536" s="0"/>
      <c r="HJ65536" s="0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1.1244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2022-11-10T05:12:35Z</dcterms:modified>
  <dcterms:created xsi:type="dcterms:W3CDTF">2015-08-17T17:04:16Z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