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2800" windowHeight="7430"/>
  </bookViews>
  <sheets>
    <sheet name="2022_11_15_2_heures" sheetId="1" r:id="rId1"/>
  </sheets>
  <definedNames>
    <definedName name="_xlnm.Print_Area" localSheetId="0">#REF!</definedName>
    <definedName name="_xlnm.Sheet_Title" localSheetId="0">"2022_11_15_2_heures"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<sst xmlns="http://schemas.openxmlformats.org/spreadsheetml/2006/main" uniqueCount="22" count="22">
  <si>
    <t>identidiant wims</t>
  </si>
  <si>
    <t>classe</t>
  </si>
  <si>
    <t>Exercice 1</t>
  </si>
  <si>
    <t>Exercice 2</t>
  </si>
  <si>
    <t>Exercice 3</t>
  </si>
  <si>
    <t>Exercice 4</t>
  </si>
  <si>
    <t>Note</t>
  </si>
  <si>
    <t>1.a</t>
  </si>
  <si>
    <t>1.b</t>
  </si>
  <si>
    <t>4.a</t>
  </si>
  <si>
    <t>4.b</t>
  </si>
  <si>
    <t>A.1</t>
  </si>
  <si>
    <t>A.2</t>
  </si>
  <si>
    <t>A.3</t>
  </si>
  <si>
    <t>B.1</t>
  </si>
  <si>
    <t>B.2</t>
  </si>
  <si>
    <t>a</t>
  </si>
  <si>
    <t>z</t>
  </si>
  <si>
    <t>Réponse.</t>
  </si>
  <si>
    <t>Réponse numérique.</t>
  </si>
  <si>
    <t>b</t>
  </si>
  <si>
    <t>c</t>
  </si>
</sst>
</file>

<file path=xl/styles.xml><?xml version="1.0" encoding="utf-8"?>
<styleSheet xmlns="http://schemas.openxmlformats.org/spreadsheetml/2006/main"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5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4" borderId="0" numFmtId="0" xfId="0">
      <alignment horizontal="center" vertical="bottom" wrapText="0" shrinkToFit="0" textRotation="0" indent="0"/>
    </xf>
    <xf applyAlignment="1" applyBorder="1" applyFont="1" applyFill="1" applyNumberFormat="1" fontId="1" fillId="2" borderId="0" numFmtId="0" xfId="0">
      <alignment horizontal="center" vertical="bottom" wrapText="0" shrinkToFit="0" textRotation="0" indent="0"/>
    </xf>
    <xf applyAlignment="1" applyBorder="1" applyFont="1" applyFill="1" applyNumberFormat="1" fontId="1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6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center" vertical="bottom" wrapText="1" shrinkToFit="0" textRotation="0" indent="0"/>
    </xf>
    <xf applyAlignment="1" applyBorder="1" applyFont="1" applyFill="1" applyNumberFormat="1" fontId="0" fillId="0" borderId="0" numFmtId="0" xfId="0">
      <alignment horizontal="left" vertical="center" wrapText="1" shrinkToFit="0" textRotation="0" indent="0"/>
    </xf>
    <xf applyAlignment="1" applyBorder="1" applyFont="1" applyFill="1" applyNumberFormat="1" fontId="0" fillId="5" borderId="0" numFmtId="0" xfId="0">
      <alignment horizontal="center" vertical="center" wrapText="1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GO65536"/>
  <sheetViews>
    <sheetView workbookViewId="0" zoomScale="130" tabSelected="1">
      <selection activeCell="B4" sqref="B4"/>
    </sheetView>
  </sheetViews>
  <sheetFormatPr defaultRowHeight="12.32"/>
  <cols>
    <col min="1" max="1" style="1" width="9.142307692307693" bestFit="1" customWidth="1"/>
    <col min="2" max="2" style="1" width="9.075645032051282"/>
    <col min="3" max="3" style="1" width="9.142307692307693" bestFit="1" customWidth="1"/>
    <col min="4" max="15" style="1" width="9.075645032051282"/>
    <col min="16" max="18" style="1" width="9.142307692307693" bestFit="1" customWidth="1"/>
    <col min="19" max="27" style="1" width="9.075645032051282"/>
    <col min="28" max="30" style="1" width="9.142307692307693" bestFit="1" customWidth="1"/>
    <col min="31" max="39" style="1" width="9.075645032051282"/>
    <col min="40" max="40" style="1" width="9.142307692307693" bestFit="1" customWidth="1"/>
    <col min="41" max="41" style="2" width="9.142307692307693" bestFit="1" customWidth="1"/>
    <col min="42" max="49" style="2" width="9.081358974358976"/>
    <col min="50" max="50" style="2" width="9.075645032051282"/>
    <col min="51" max="53" style="1" width="9.075645032051282"/>
    <col min="54" max="54" style="1" width="9.142307692307693" bestFit="1" customWidth="1"/>
    <col min="55" max="55" style="1" width="9.285156250000002" customWidth="1"/>
    <col min="56" max="57" style="2" width="9.075645032051282"/>
    <col min="58" max="62" style="1" width="9.075645032051282"/>
    <col min="63" max="65" style="1" width="9.081358974358976"/>
    <col min="66" max="70" style="1" width="9.075645032051282"/>
    <col min="71" max="71" style="2" width="9.075645032051282"/>
    <col min="72" max="72" style="1" width="9.075645032051282"/>
    <col min="73" max="73" style="3" width="9.075645032051282"/>
    <col min="74" max="74" style="1" width="9.075645032051282"/>
    <col min="75" max="75" style="3" width="9.075645032051282"/>
    <col min="76" max="79" style="1" width="9.075645032051282"/>
    <col min="80" max="101" style="1" width="9.081358974358976"/>
    <col min="102" max="102" style="1" width="9.075645032051282"/>
    <col min="103" max="104" style="1" width="9.081358974358976"/>
    <col min="105" max="105" style="1" width="9.075645032051282"/>
    <col min="106" max="108" style="1" width="9.081358974358976"/>
    <col min="109" max="109" style="1" width="7.346225160256411" customWidth="1"/>
    <col min="110" max="110" style="1" width="9.285156250000002" customWidth="1"/>
    <col min="111" max="197" style="1" width="9.081358974358976"/>
    <col min="198" max="254" style="4" width="9.081358974358976"/>
    <col min="255" max="256" style="0" width="9.081358974358976"/>
  </cols>
  <sheetData>
    <row r="1" spans="1:197" customHeight="1" ht="13.5">
      <c r="A1" s="5" t="s">
        <v>0</v>
      </c>
      <c r="B1" s="5" t="s">
        <v>1</v>
      </c>
      <c r="C1" s="5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5" t="s">
        <v>3</v>
      </c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6"/>
      <c r="AZ1" s="6"/>
      <c r="BA1" s="5" t="s">
        <v>5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6"/>
      <c r="BP1" s="6"/>
      <c r="BQ1" s="5" t="inlineStr">
        <is>
          <t>Exercice 5.</t>
        </is>
      </c>
      <c r="BR1" s="5"/>
      <c r="BS1" s="5"/>
      <c r="BT1" s="5"/>
      <c r="BU1" s="5"/>
      <c r="BV1" s="5"/>
      <c r="BW1" s="5"/>
      <c r="BX1" s="5"/>
      <c r="BY1" s="6"/>
      <c r="BZ1" s="6"/>
      <c r="CA1" s="5" t="inlineStr">
        <is>
          <t>Exercice 6</t>
        </is>
      </c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6"/>
      <c r="CV1" s="6"/>
      <c r="CW1" s="5"/>
      <c r="CX1" s="5"/>
      <c r="CY1" s="5"/>
      <c r="CZ1" s="5"/>
      <c r="DA1" s="6"/>
      <c r="DB1" s="6"/>
      <c r="DC1" s="5"/>
      <c r="DD1" s="7" t="inlineStr">
        <is>
          <t>Points</t>
        </is>
      </c>
      <c r="DE1" s="7" t="s">
        <v>6</v>
      </c>
      <c r="DF1" s="7" t="inlineStr">
        <is>
          <t>ProNote</t>
        </is>
      </c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</row>
    <row r="2" spans="1:197" customHeight="1" ht="13.5">
      <c r="A2" s="8"/>
      <c r="B2" s="8"/>
      <c r="C2" s="8" t="s">
        <v>7</v>
      </c>
      <c r="D2" s="8"/>
      <c r="E2" s="8"/>
      <c r="F2" s="8" t="s">
        <v>8</v>
      </c>
      <c r="G2" s="8"/>
      <c r="H2" s="8"/>
      <c r="I2" s="8" t="inlineStr">
        <is>
          <t>2.a</t>
        </is>
      </c>
      <c r="J2" s="8"/>
      <c r="K2" s="8"/>
      <c r="L2" s="8"/>
      <c r="M2" s="8">
        <v>3</v>
      </c>
      <c r="N2" s="8"/>
      <c r="O2" s="8"/>
      <c r="P2" s="2"/>
      <c r="Q2" s="2"/>
      <c r="R2" s="8" t="s">
        <v>7</v>
      </c>
      <c r="S2" s="8"/>
      <c r="T2" s="8"/>
      <c r="U2" s="8" t="s">
        <v>8</v>
      </c>
      <c r="V2" s="8"/>
      <c r="W2" s="8"/>
      <c r="X2" s="8"/>
      <c r="Y2" s="8">
        <v>2</v>
      </c>
      <c r="Z2" s="8"/>
      <c r="AA2" s="8"/>
      <c r="AB2" s="8"/>
      <c r="AC2" s="2"/>
      <c r="AD2" s="2"/>
      <c r="AE2" s="8">
        <v>1</v>
      </c>
      <c r="AF2" s="8">
        <v>2</v>
      </c>
      <c r="AG2" s="8"/>
      <c r="AH2" s="8"/>
      <c r="AI2" s="8"/>
      <c r="AJ2" s="8"/>
      <c r="AK2" s="8">
        <v>3</v>
      </c>
      <c r="AL2" s="8"/>
      <c r="AM2" s="8"/>
      <c r="AN2" s="8"/>
      <c r="AO2" s="8" t="s">
        <v>9</v>
      </c>
      <c r="AP2" s="8"/>
      <c r="AQ2" s="8"/>
      <c r="AR2" s="8"/>
      <c r="AS2" s="8"/>
      <c r="AT2" s="8"/>
      <c r="AU2" s="8" t="s">
        <v>10</v>
      </c>
      <c r="AV2" s="8" t="inlineStr">
        <is>
          <t>4.c</t>
        </is>
      </c>
      <c r="AW2" s="8"/>
      <c r="AX2" s="8"/>
      <c r="AY2" s="2"/>
      <c r="AZ2" s="2"/>
      <c r="BA2" s="8">
        <v>1</v>
      </c>
      <c r="BB2" s="8"/>
      <c r="BC2" s="8">
        <v>2</v>
      </c>
      <c r="BD2" s="8"/>
      <c r="BE2" s="8">
        <v>3</v>
      </c>
      <c r="BF2" s="8"/>
      <c r="BG2" s="8">
        <v>4</v>
      </c>
      <c r="BH2" s="8"/>
      <c r="BI2" s="8">
        <v>5</v>
      </c>
      <c r="BJ2" s="8"/>
      <c r="BK2" s="8">
        <v>6</v>
      </c>
      <c r="BL2" s="8"/>
      <c r="BM2" s="8">
        <v>7</v>
      </c>
      <c r="BN2" s="8"/>
      <c r="BO2" s="2"/>
      <c r="BP2" s="2"/>
      <c r="BQ2" s="8">
        <v>1</v>
      </c>
      <c r="BR2" s="8"/>
      <c r="BS2" s="8">
        <v>2</v>
      </c>
      <c r="BT2" s="8"/>
      <c r="BU2" s="8">
        <v>3</v>
      </c>
      <c r="BV2" s="8"/>
      <c r="BW2" s="8">
        <v>4</v>
      </c>
      <c r="BX2" s="8"/>
      <c r="BY2" s="2"/>
      <c r="BZ2" s="2"/>
      <c r="CA2" s="8" t="s">
        <v>11</v>
      </c>
      <c r="CB2" s="8"/>
      <c r="CC2" s="8"/>
      <c r="CD2" s="8"/>
      <c r="CE2" s="8" t="s">
        <v>12</v>
      </c>
      <c r="CF2" s="8"/>
      <c r="CG2" s="8" t="s">
        <v>13</v>
      </c>
      <c r="CH2" s="8"/>
      <c r="CI2" s="8"/>
      <c r="CJ2" s="8" t="s">
        <v>14</v>
      </c>
      <c r="CK2" s="8"/>
      <c r="CL2" s="8"/>
      <c r="CM2" s="8" t="s">
        <v>15</v>
      </c>
      <c r="CN2" s="8"/>
      <c r="CO2" s="8"/>
      <c r="CP2" s="8" t="inlineStr">
        <is>
          <t>B.3</t>
        </is>
      </c>
      <c r="CQ2" s="8"/>
      <c r="CR2" s="8"/>
      <c r="CS2" s="8"/>
      <c r="CT2" s="8" t="inlineStr">
        <is>
          <t>B.4</t>
        </is>
      </c>
      <c r="CU2" s="2"/>
      <c r="CV2" s="2"/>
      <c r="CW2" s="8"/>
      <c r="CX2" s="8"/>
      <c r="CY2" s="8"/>
      <c r="CZ2" s="8"/>
      <c r="DA2" s="2"/>
      <c r="DB2" s="2"/>
      <c r="DC2" s="8"/>
      <c r="DD2" s="3"/>
      <c r="DE2" s="3"/>
      <c r="DF2" s="3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</row>
    <row r="3" spans="1:197" customHeight="1" ht="13.5">
      <c r="A3" s="9"/>
      <c r="B3" s="9"/>
      <c r="C3" s="9" t="s">
        <v>16</v>
      </c>
      <c r="D3" s="9" t="s">
        <v>16</v>
      </c>
      <c r="E3" s="9" t="s">
        <v>16</v>
      </c>
      <c r="F3" s="9" t="s">
        <v>16</v>
      </c>
      <c r="G3" s="9" t="s">
        <v>16</v>
      </c>
      <c r="H3" s="9" t="s">
        <v>16</v>
      </c>
      <c r="I3" s="9" t="s">
        <v>16</v>
      </c>
      <c r="J3" s="9" t="s">
        <v>16</v>
      </c>
      <c r="K3" s="9" t="s">
        <v>16</v>
      </c>
      <c r="L3" s="9" t="s">
        <v>16</v>
      </c>
      <c r="M3" s="9" t="s">
        <v>16</v>
      </c>
      <c r="N3" s="9" t="s">
        <v>16</v>
      </c>
      <c r="O3" s="9" t="s">
        <v>16</v>
      </c>
      <c r="P3" s="2">
        <f>COUNTIF(C3:O3,"a")</f>
        <v>13</v>
      </c>
      <c r="Q3" s="2"/>
      <c r="R3" s="9" t="s">
        <v>16</v>
      </c>
      <c r="S3" s="9" t="s">
        <v>16</v>
      </c>
      <c r="T3" s="9" t="s">
        <v>16</v>
      </c>
      <c r="U3" s="9" t="s">
        <v>16</v>
      </c>
      <c r="V3" s="9" t="s">
        <v>16</v>
      </c>
      <c r="W3" s="9" t="s">
        <v>16</v>
      </c>
      <c r="X3" s="9" t="s">
        <v>16</v>
      </c>
      <c r="Y3" s="9" t="s">
        <v>16</v>
      </c>
      <c r="Z3" s="9" t="s">
        <v>16</v>
      </c>
      <c r="AA3" s="9" t="s">
        <v>16</v>
      </c>
      <c r="AB3" s="9" t="s">
        <v>16</v>
      </c>
      <c r="AC3" s="2">
        <f>COUNTIF(R3:AB3,"a")</f>
        <v>11</v>
      </c>
      <c r="AD3" s="2"/>
      <c r="AE3" s="9" t="s">
        <v>16</v>
      </c>
      <c r="AF3" s="9" t="s">
        <v>16</v>
      </c>
      <c r="AG3" s="9" t="s">
        <v>16</v>
      </c>
      <c r="AH3" s="9" t="s">
        <v>16</v>
      </c>
      <c r="AI3" s="9" t="s">
        <v>16</v>
      </c>
      <c r="AJ3" s="9" t="s">
        <v>16</v>
      </c>
      <c r="AK3" s="9" t="s">
        <v>16</v>
      </c>
      <c r="AL3" s="9" t="s">
        <v>16</v>
      </c>
      <c r="AM3" s="9" t="s">
        <v>16</v>
      </c>
      <c r="AN3" s="9" t="s">
        <v>16</v>
      </c>
      <c r="AO3" s="9" t="s">
        <v>16</v>
      </c>
      <c r="AP3" s="9" t="s">
        <v>16</v>
      </c>
      <c r="AQ3" s="9" t="s">
        <v>16</v>
      </c>
      <c r="AR3" s="9" t="s">
        <v>16</v>
      </c>
      <c r="AS3" s="9" t="s">
        <v>16</v>
      </c>
      <c r="AT3" s="9" t="s">
        <v>16</v>
      </c>
      <c r="AU3" s="9" t="s">
        <v>16</v>
      </c>
      <c r="AV3" s="9" t="s">
        <v>16</v>
      </c>
      <c r="AW3" s="9" t="s">
        <v>16</v>
      </c>
      <c r="AX3" s="9" t="s">
        <v>16</v>
      </c>
      <c r="AY3" s="2">
        <f>COUNTIF(AE3:AX3,"a")</f>
        <v>20</v>
      </c>
      <c r="AZ3" s="2"/>
      <c r="BA3" s="9" t="s">
        <v>16</v>
      </c>
      <c r="BB3" s="9" t="s">
        <v>16</v>
      </c>
      <c r="BC3" s="9" t="s">
        <v>16</v>
      </c>
      <c r="BD3" s="9" t="s">
        <v>16</v>
      </c>
      <c r="BE3" s="9" t="s">
        <v>16</v>
      </c>
      <c r="BF3" s="9" t="s">
        <v>16</v>
      </c>
      <c r="BG3" s="9" t="s">
        <v>16</v>
      </c>
      <c r="BH3" s="9" t="s">
        <v>16</v>
      </c>
      <c r="BI3" s="9" t="s">
        <v>16</v>
      </c>
      <c r="BJ3" s="9" t="s">
        <v>16</v>
      </c>
      <c r="BK3" s="9" t="s">
        <v>16</v>
      </c>
      <c r="BL3" s="9" t="s">
        <v>16</v>
      </c>
      <c r="BM3" s="9" t="s">
        <v>16</v>
      </c>
      <c r="BN3" s="9" t="s">
        <v>16</v>
      </c>
      <c r="BO3" s="2">
        <f>COUNTIF(BA3:BN3,"a")</f>
        <v>14</v>
      </c>
      <c r="BP3" s="2"/>
      <c r="BQ3" s="9"/>
      <c r="BR3" s="9"/>
      <c r="BS3" s="9"/>
      <c r="BT3" s="9"/>
      <c r="BU3" s="9"/>
      <c r="BV3" s="9"/>
      <c r="BW3" s="9"/>
      <c r="BX3" s="9"/>
      <c r="BY3" s="2">
        <f>COUNTIF(BQ3:BX3,"a")</f>
        <v>0</v>
      </c>
      <c r="BZ3" s="2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2">
        <f>COUNTIF(CA3:CT3,"a")</f>
        <v>0</v>
      </c>
      <c r="CV3" s="2"/>
      <c r="CW3" s="9" t="s">
        <v>17</v>
      </c>
      <c r="CX3" s="9" t="s">
        <v>17</v>
      </c>
      <c r="CY3" s="9" t="s">
        <v>17</v>
      </c>
      <c r="CZ3" s="9" t="s">
        <v>17</v>
      </c>
      <c r="DA3" s="2">
        <f>-COUNTIF(CW3:CZ3,"a")</f>
        <v>0</v>
      </c>
      <c r="DB3" s="2"/>
      <c r="DC3" s="9"/>
      <c r="DD3" s="3">
        <f>IF($C3="ab","ab",SUM(P3,AC3,AY3,BO3,BY3,CU3,DA3))</f>
        <v>58</v>
      </c>
      <c r="DE3" s="3">
        <f>IF($C3="ab","ab",ROUND(DD3/$DD$3*20,2))</f>
        <v>20</v>
      </c>
      <c r="DF3" s="3">
        <v>20</v>
      </c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</row>
    <row r="4" spans="1:197" customHeight="1" ht="47.88">
      <c r="C4" s="10" t="inlineStr">
        <is>
          <t>Justification par combinaison linéaire.</t>
        </is>
      </c>
      <c r="D4" s="10" t="inlineStr">
        <is>
          <t>Réponse 1.</t>
        </is>
      </c>
      <c r="E4" s="10" t="inlineStr">
        <is>
          <t>Réponse 2.</t>
        </is>
      </c>
      <c r="F4" s="10" t="inlineStr">
        <is>
          <t>Interpréter la coplanaire correctement.</t>
        </is>
      </c>
      <c r="G4" s="10" t="inlineStr">
        <is>
          <t>Résoudre un système ou décomposer avec Chasles.</t>
        </is>
      </c>
      <c r="H4" s="10" t="inlineStr">
        <is>
          <t>Donner une égalité vectorielle justiant ou la réponse du système.</t>
        </is>
      </c>
      <c r="I4" s="10" t="inlineStr">
        <is>
          <t>Utiliser une caractérisation du parallélisme: coefficient directeur, vecteur directeurs.</t>
        </is>
      </c>
      <c r="J4" s="10" t="inlineStr">
        <is>
          <t>Extraire la direction de l'énoncé: coefficient directeur ou vecteur directeur.</t>
        </is>
      </c>
      <c r="K4" s="10" t="inlineStr">
        <is>
          <t>Non colinéarité justifiée.</t>
        </is>
      </c>
      <c r="L4" s="10" t="s">
        <v>18</v>
      </c>
      <c r="M4" s="10" t="inlineStr">
        <is>
          <t>Caractériser l'appartenance à une droite.</t>
        </is>
      </c>
      <c r="N4" s="10" t="inlineStr">
        <is>
          <t>Vérifier de façon calculatoire qu'il n'y a pas appartenance.</t>
        </is>
      </c>
      <c r="O4" s="10" t="s">
        <v>18</v>
      </c>
      <c r="P4" s="11"/>
      <c r="Q4" s="11"/>
      <c r="R4" s="10" t="inlineStr">
        <is>
          <t>Identifier un produit.</t>
        </is>
      </c>
      <c r="S4" s="10" t="inlineStr">
        <is>
          <t>Justifier la dérivabilité.</t>
        </is>
      </c>
      <c r="T4" s="10" t="inlineStr">
        <is>
          <t>Calculer la fonction dérivée.</t>
        </is>
      </c>
      <c r="U4" s="10" t="inlineStr">
        <is>
          <t>Équation de la tangente connue.</t>
        </is>
      </c>
      <c r="V4" s="10" t="inlineStr">
        <is>
          <t>Calcul de f'(e).</t>
        </is>
      </c>
      <c r="W4" s="10" t="inlineStr">
        <is>
          <t>Calcul  de f(e).</t>
        </is>
      </c>
      <c r="X4" s="10" t="inlineStr">
        <is>
          <t>Équation réduite.</t>
        </is>
      </c>
      <c r="Y4" s="10" t="inlineStr">
        <is>
          <t>Utiliser exponentielle pour se ramenr à une inéquation du seconde degré.</t>
        </is>
      </c>
      <c r="Z4" s="10" t="inlineStr">
        <is>
          <t>Trouver l'inéquation du second degré.</t>
        </is>
      </c>
      <c r="AA4" s="10" t="inlineStr">
        <is>
          <t>Résoudre l'équation.</t>
        </is>
      </c>
      <c r="AB4" s="10" t="inlineStr">
        <is>
          <t>Résoudre l'inéquation.</t>
        </is>
      </c>
      <c r="AC4" s="11"/>
      <c r="AD4" s="11"/>
      <c r="AE4" s="10" t="s">
        <v>19</v>
      </c>
      <c r="AF4" s="10" t="inlineStr">
        <is>
          <t>Justification de la dérivabilité.</t>
        </is>
      </c>
      <c r="AG4" s="10" t="inlineStr">
        <is>
          <t>Calcul de la fonction dérivée.</t>
        </is>
      </c>
      <c r="AH4" s="10" t="inlineStr">
        <is>
          <t>Étude du signe de la dérivée.</t>
        </is>
      </c>
      <c r="AI4" s="10" t="inlineStr">
        <is>
          <t>Tableau de variation.</t>
        </is>
      </c>
      <c r="AJ4" s="10" t="inlineStr">
        <is>
          <t>Images.</t>
        </is>
      </c>
      <c r="AK4" s="10" t="inlineStr">
        <is>
          <t>Se ramener à une équation nulle.</t>
        </is>
      </c>
      <c r="AL4" s="10" t="inlineStr">
        <is>
          <t>Factoriser, recherche de racines évidentes, calcul du discriminant.</t>
        </is>
      </c>
      <c r="AM4" s="10" t="inlineStr">
        <is>
          <t>Réponses.</t>
        </is>
      </c>
      <c r="AN4" s="10" t="inlineStr">
        <is>
          <t>Réponse dans la partie imposée.</t>
        </is>
      </c>
      <c r="AO4" s="10" t="inlineStr">
        <is>
          <t>Nommer la phrase à démontrer.</t>
        </is>
      </c>
      <c r="AP4" s="10" t="inlineStr">
        <is>
          <t>Initialisation.</t>
        </is>
      </c>
      <c r="AQ4" s="10" t="inlineStr">
        <is>
          <t>Rédaction pour hérédité.</t>
        </is>
      </c>
      <c r="AR4" s="10" t="inlineStr">
        <is>
          <t>Utilisation de l'hypothèse de récurrence.</t>
        </is>
      </c>
      <c r="AS4" s="10" t="inlineStr">
        <is>
          <t>Démonstration de l'hérédité.</t>
        </is>
      </c>
      <c r="AT4" s="10" t="inlineStr">
        <is>
          <t>Conclusion récurrence.</t>
        </is>
      </c>
      <c r="AU4" s="10" t="inlineStr">
        <is>
          <t>Théorème de convergence monotone.</t>
        </is>
      </c>
      <c r="AV4" s="10" t="inlineStr">
        <is>
          <t>Passage à la limite dans l'égalité.</t>
        </is>
      </c>
      <c r="AW4" s="10" t="inlineStr">
        <is>
          <t>Justifiaction de la solution.</t>
        </is>
      </c>
      <c r="AX4" s="10" t="inlineStr">
        <is>
          <t>Limite.</t>
        </is>
      </c>
      <c r="AY4" s="12"/>
      <c r="AZ4" s="12"/>
      <c r="BA4" s="10" t="s">
        <v>20</v>
      </c>
      <c r="BB4" s="10"/>
      <c r="BC4" s="10" t="s">
        <v>21</v>
      </c>
      <c r="BD4" s="10"/>
      <c r="BE4" s="10" t="s">
        <v>21</v>
      </c>
      <c r="BF4" s="10"/>
      <c r="BG4" s="10" t="s">
        <v>20</v>
      </c>
      <c r="BH4" s="10"/>
      <c r="BI4" s="10" t="inlineStr">
        <is>
          <t>d</t>
        </is>
      </c>
      <c r="BJ4" s="10"/>
      <c r="BK4" s="10" t="s">
        <v>16</v>
      </c>
      <c r="BL4" s="10"/>
      <c r="BM4" s="10" t="s">
        <v>20</v>
      </c>
      <c r="BN4" s="10"/>
      <c r="BO4" s="11"/>
      <c r="BP4" s="11"/>
      <c r="BQ4" s="10"/>
      <c r="BR4" s="10"/>
      <c r="BS4" s="10"/>
      <c r="BT4" s="10"/>
      <c r="BU4" s="10"/>
      <c r="BV4" s="10"/>
      <c r="BW4" s="10"/>
      <c r="BX4" s="10"/>
      <c r="BY4" s="11"/>
      <c r="BZ4" s="11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1"/>
      <c r="CV4" s="11"/>
      <c r="CW4" s="10" t="inlineStr">
        <is>
          <t>Pas d'encadrement des conclusions</t>
        </is>
      </c>
      <c r="CX4" s="10" t="inlineStr">
        <is>
          <t>Lisibilité: écriture des chiffres, symboles, barres de fractions...</t>
        </is>
      </c>
      <c r="CY4" s="10" t="inlineStr">
        <is>
          <t>Écriture dans la marge</t>
        </is>
      </c>
      <c r="CZ4" s="10" t="inlineStr">
        <is>
          <t>Colonnes sur la copie</t>
        </is>
      </c>
      <c r="DA4" s="11"/>
      <c r="DB4" s="11"/>
      <c r="DC4" s="10"/>
      <c r="DD4" s="3"/>
      <c r="DE4" s="3"/>
      <c r="DF4" s="3"/>
    </row>
    <row r="5" spans="1:197" customHeight="1" ht="13.5">
      <c r="P5" s="2"/>
      <c r="Q5" s="2"/>
      <c r="AC5" s="2"/>
      <c r="AD5" s="2"/>
      <c r="AO5" s="1"/>
      <c r="AP5" s="1"/>
      <c r="AQ5" s="1"/>
      <c r="AR5" s="1"/>
      <c r="AS5" s="1"/>
      <c r="AT5" s="1"/>
      <c r="AU5" s="1"/>
      <c r="AV5" s="1"/>
      <c r="AW5" s="1"/>
      <c r="AX5" s="1"/>
      <c r="AY5" s="2"/>
      <c r="AZ5" s="2"/>
      <c r="BD5" s="1"/>
      <c r="BE5" s="1"/>
      <c r="BO5" s="2"/>
      <c r="BP5" s="2"/>
      <c r="BS5" s="1"/>
      <c r="BU5" s="1"/>
      <c r="BW5" s="1"/>
      <c r="BY5" s="2"/>
      <c r="BZ5" s="2"/>
      <c r="CU5" s="2"/>
      <c r="CV5" s="2"/>
      <c r="DA5" s="2"/>
      <c r="DB5" s="2"/>
      <c r="DD5" s="3"/>
      <c r="DE5" s="3"/>
      <c r="DF5" s="3"/>
    </row>
    <row r="6" spans="1:197" customHeight="1" ht="13.5">
      <c r="P6" s="2"/>
      <c r="Q6" s="2"/>
      <c r="AC6" s="2"/>
      <c r="AD6" s="2"/>
      <c r="AO6" s="1"/>
      <c r="AP6" s="1"/>
      <c r="AQ6" s="1"/>
      <c r="AR6" s="1"/>
      <c r="AS6" s="1"/>
      <c r="AT6" s="1"/>
      <c r="AU6" s="1"/>
      <c r="AV6" s="1"/>
      <c r="AW6" s="1"/>
      <c r="AX6" s="1"/>
      <c r="AY6" s="2"/>
      <c r="AZ6" s="2"/>
      <c r="BD6" s="1"/>
      <c r="BE6" s="1"/>
      <c r="BO6" s="2"/>
      <c r="BP6" s="2"/>
      <c r="BS6" s="1"/>
      <c r="BU6" s="1"/>
      <c r="BW6" s="1"/>
      <c r="BY6" s="2"/>
      <c r="BZ6" s="2"/>
      <c r="CU6" s="2"/>
      <c r="CV6" s="2"/>
      <c r="DA6" s="2"/>
      <c r="DB6" s="2"/>
      <c r="DD6" s="3"/>
      <c r="DE6" s="3"/>
      <c r="DF6" s="3"/>
    </row>
    <row r="7" spans="1:197" customHeight="1" ht="13.5">
      <c r="P7" s="2"/>
      <c r="Q7" s="2"/>
      <c r="AC7" s="2"/>
      <c r="AD7" s="2"/>
      <c r="AO7" s="1"/>
      <c r="AP7" s="1"/>
      <c r="AQ7" s="1"/>
      <c r="AR7" s="1"/>
      <c r="AS7" s="1"/>
      <c r="AT7" s="1"/>
      <c r="AU7" s="1"/>
      <c r="AV7" s="1"/>
      <c r="AW7" s="1"/>
      <c r="AX7" s="1"/>
      <c r="AY7" s="2"/>
      <c r="AZ7" s="2"/>
      <c r="BD7" s="1"/>
      <c r="BE7" s="1"/>
      <c r="BO7" s="2"/>
      <c r="BP7" s="2"/>
      <c r="BS7" s="1"/>
      <c r="BU7" s="1"/>
      <c r="BW7" s="1"/>
      <c r="BY7" s="2"/>
      <c r="BZ7" s="2"/>
      <c r="CU7" s="2"/>
      <c r="CV7" s="2"/>
      <c r="DA7" s="2"/>
      <c r="DB7" s="2"/>
      <c r="DD7" s="3"/>
      <c r="DE7" s="3"/>
      <c r="DF7" s="3"/>
    </row>
    <row r="8" spans="1:197" ht="13.5">
      <c r="P8" s="2"/>
      <c r="Q8" s="2"/>
      <c r="AC8" s="2"/>
      <c r="AD8" s="2"/>
      <c r="AO8" s="1"/>
      <c r="AP8" s="1"/>
      <c r="AQ8" s="1"/>
      <c r="AR8" s="1"/>
      <c r="AS8" s="1"/>
      <c r="AT8" s="1"/>
      <c r="AU8" s="1"/>
      <c r="AV8" s="1"/>
      <c r="AW8" s="1"/>
      <c r="AX8" s="1"/>
      <c r="AY8" s="2"/>
      <c r="AZ8" s="2"/>
      <c r="BD8" s="1"/>
      <c r="BE8" s="1"/>
      <c r="BO8" s="2"/>
      <c r="BP8" s="2"/>
      <c r="BS8" s="1"/>
      <c r="BU8" s="1"/>
      <c r="BW8" s="1"/>
      <c r="BY8" s="2"/>
      <c r="BZ8" s="2"/>
      <c r="CU8" s="2"/>
      <c r="CV8" s="2"/>
      <c r="DA8" s="2"/>
      <c r="DB8" s="2"/>
      <c r="DD8" s="3"/>
      <c r="DE8" s="3"/>
      <c r="DF8" s="3"/>
    </row>
    <row r="9" spans="1:197" ht="13.5">
      <c r="P9" s="2"/>
      <c r="Q9" s="2"/>
      <c r="AC9" s="2"/>
      <c r="AD9" s="2"/>
      <c r="AO9" s="1"/>
      <c r="AP9" s="1"/>
      <c r="AQ9" s="1"/>
      <c r="AR9" s="1"/>
      <c r="AS9" s="1"/>
      <c r="AT9" s="1"/>
      <c r="AU9" s="1"/>
      <c r="AV9" s="1"/>
      <c r="AW9" s="1"/>
      <c r="AX9" s="1"/>
      <c r="AY9" s="2"/>
      <c r="AZ9" s="2"/>
      <c r="BD9" s="1"/>
      <c r="BE9" s="1"/>
      <c r="BO9" s="2"/>
      <c r="BP9" s="2"/>
      <c r="BS9" s="1"/>
      <c r="BU9" s="1"/>
      <c r="BW9" s="1"/>
      <c r="BY9" s="2"/>
      <c r="BZ9" s="2"/>
      <c r="CU9" s="2"/>
      <c r="CV9" s="2"/>
      <c r="DA9" s="2"/>
      <c r="DB9" s="2"/>
      <c r="DD9" s="3"/>
      <c r="DE9" s="3"/>
      <c r="DF9" s="3"/>
    </row>
    <row r="10" spans="1:197" ht="13.5">
      <c r="P10" s="2"/>
      <c r="Q10" s="2"/>
      <c r="AC10" s="2"/>
      <c r="AD10" s="2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2"/>
      <c r="AZ10" s="2"/>
      <c r="BD10" s="1"/>
      <c r="BE10" s="1"/>
      <c r="BO10" s="2"/>
      <c r="BP10" s="2"/>
      <c r="BS10" s="1"/>
      <c r="BU10" s="1"/>
      <c r="BW10" s="1"/>
      <c r="BY10" s="2"/>
      <c r="BZ10" s="2"/>
      <c r="CU10" s="2"/>
      <c r="CV10" s="2"/>
      <c r="DA10" s="2"/>
      <c r="DB10" s="2"/>
      <c r="DD10" s="3"/>
      <c r="DE10" s="3"/>
      <c r="DF10" s="3"/>
    </row>
    <row r="11" spans="1:197" ht="13.5">
      <c r="A11" s="13">
        <v>1010</v>
      </c>
      <c r="B11" s="13"/>
      <c r="C11" s="9"/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  <c r="K11" s="9" t="s">
        <v>16</v>
      </c>
      <c r="L11" s="9" t="s">
        <v>16</v>
      </c>
      <c r="M11" s="9" t="s">
        <v>16</v>
      </c>
      <c r="N11" s="9" t="s">
        <v>16</v>
      </c>
      <c r="O11" s="9" t="s">
        <v>16</v>
      </c>
      <c r="P11" s="2">
        <f>COUNTIF(C11:O11,"a")</f>
        <v>12</v>
      </c>
      <c r="Q11" s="2"/>
      <c r="R11" s="9"/>
      <c r="S11" s="9"/>
      <c r="T11" s="9" t="s">
        <v>16</v>
      </c>
      <c r="U11" s="9"/>
      <c r="V11" s="9" t="s">
        <v>16</v>
      </c>
      <c r="W11" s="9" t="s">
        <v>16</v>
      </c>
      <c r="X11" s="9" t="s">
        <v>17</v>
      </c>
      <c r="Y11" s="9" t="s">
        <v>16</v>
      </c>
      <c r="Z11" s="9" t="s">
        <v>17</v>
      </c>
      <c r="AA11" s="9" t="s">
        <v>17</v>
      </c>
      <c r="AB11" s="9" t="s">
        <v>17</v>
      </c>
      <c r="AC11" s="2">
        <f>COUNTIF(R11:AB11,"a")</f>
        <v>4</v>
      </c>
      <c r="AD11" s="2"/>
      <c r="AE11" s="9" t="s">
        <v>16</v>
      </c>
      <c r="AF11" s="9"/>
      <c r="AG11" s="9" t="s">
        <v>16</v>
      </c>
      <c r="AH11" s="9" t="s">
        <v>16</v>
      </c>
      <c r="AI11" s="9" t="s">
        <v>16</v>
      </c>
      <c r="AJ11" s="9" t="s">
        <v>16</v>
      </c>
      <c r="AK11" s="9" t="s">
        <v>17</v>
      </c>
      <c r="AL11" s="9" t="s">
        <v>17</v>
      </c>
      <c r="AM11" s="9" t="s">
        <v>17</v>
      </c>
      <c r="AN11" s="9" t="s">
        <v>17</v>
      </c>
      <c r="AO11" s="9" t="s">
        <v>16</v>
      </c>
      <c r="AP11" s="9" t="s">
        <v>16</v>
      </c>
      <c r="AQ11" s="9" t="s">
        <v>16</v>
      </c>
      <c r="AR11" s="9" t="s">
        <v>16</v>
      </c>
      <c r="AS11" s="9" t="s">
        <v>17</v>
      </c>
      <c r="AT11" s="9" t="s">
        <v>16</v>
      </c>
      <c r="AU11" s="9" t="s">
        <v>17</v>
      </c>
      <c r="AV11" s="9" t="s">
        <v>16</v>
      </c>
      <c r="AW11" s="9" t="s">
        <v>17</v>
      </c>
      <c r="AX11" s="9" t="s">
        <v>17</v>
      </c>
      <c r="AY11" s="2">
        <f>COUNTIF(AE11:AX11,"a")</f>
        <v>11</v>
      </c>
      <c r="AZ11" s="2"/>
      <c r="BA11" s="9" t="s">
        <v>17</v>
      </c>
      <c r="BB11" s="9" t="s">
        <v>17</v>
      </c>
      <c r="BC11" s="9" t="s">
        <v>16</v>
      </c>
      <c r="BD11" s="9" t="s">
        <v>16</v>
      </c>
      <c r="BE11" s="9" t="s">
        <v>17</v>
      </c>
      <c r="BF11" s="9" t="s">
        <v>17</v>
      </c>
      <c r="BG11" s="9" t="s">
        <v>17</v>
      </c>
      <c r="BH11" s="9" t="s">
        <v>17</v>
      </c>
      <c r="BI11" s="9" t="s">
        <v>16</v>
      </c>
      <c r="BJ11" s="9" t="s">
        <v>16</v>
      </c>
      <c r="BK11" s="9" t="s">
        <v>16</v>
      </c>
      <c r="BL11" s="9" t="s">
        <v>16</v>
      </c>
      <c r="BM11" s="9" t="s">
        <v>16</v>
      </c>
      <c r="BN11" s="9" t="s">
        <v>16</v>
      </c>
      <c r="BO11" s="2">
        <f>COUNTIF(BA11:BN11,"a")</f>
        <v>8</v>
      </c>
      <c r="BP11" s="2"/>
      <c r="BQ11" s="9"/>
      <c r="BR11" s="9"/>
      <c r="BS11" s="9"/>
      <c r="BT11" s="9"/>
      <c r="BU11" s="9"/>
      <c r="BV11" s="9"/>
      <c r="BW11" s="9"/>
      <c r="BX11" s="9"/>
      <c r="BY11" s="2"/>
      <c r="BZ11" s="2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2"/>
      <c r="CV11" s="2"/>
      <c r="CW11" s="9" t="s">
        <v>16</v>
      </c>
      <c r="CX11" s="9"/>
      <c r="CY11" s="9"/>
      <c r="CZ11" s="9" t="s">
        <v>16</v>
      </c>
      <c r="DA11" s="2">
        <f>-COUNTIF(CW11:CZ11,"a")</f>
        <v>-2</v>
      </c>
      <c r="DB11" s="2"/>
      <c r="DD11" s="3">
        <f>IF($C11="ab","ab",SUM(P11,AC11,AY11,BO11,BY11,CU11,DA11))</f>
        <v>33</v>
      </c>
      <c r="DE11" s="3">
        <f>IF($C11="ab","ab",ROUND(DD11/$DD$3*20,2))</f>
        <v>11.380000000000001</v>
      </c>
      <c r="DF11" s="3"/>
    </row>
    <row r="12" spans="1:197" ht="13.5">
      <c r="A12" s="13">
        <v>1080</v>
      </c>
      <c r="B12" s="13"/>
      <c r="C12" s="9"/>
      <c r="D12" s="9" t="s">
        <v>17</v>
      </c>
      <c r="E12" s="9" t="s">
        <v>17</v>
      </c>
      <c r="F12" s="9" t="s">
        <v>17</v>
      </c>
      <c r="G12" s="9"/>
      <c r="H12" s="9"/>
      <c r="I12" s="9" t="s">
        <v>16</v>
      </c>
      <c r="J12" s="9"/>
      <c r="K12" s="9"/>
      <c r="L12" s="9"/>
      <c r="M12" s="9"/>
      <c r="N12" s="9"/>
      <c r="O12" s="9" t="s">
        <v>16</v>
      </c>
      <c r="P12" s="2">
        <f>COUNTIF(C12:O12,"a")</f>
        <v>2</v>
      </c>
      <c r="Q12" s="2"/>
      <c r="R12" s="9"/>
      <c r="S12" s="9" t="s">
        <v>16</v>
      </c>
      <c r="T12" s="9"/>
      <c r="U12" s="9" t="s">
        <v>17</v>
      </c>
      <c r="V12" s="9"/>
      <c r="W12" s="9" t="s">
        <v>16</v>
      </c>
      <c r="X12" s="9"/>
      <c r="Y12" s="9" t="s">
        <v>17</v>
      </c>
      <c r="Z12" s="9"/>
      <c r="AA12" s="9"/>
      <c r="AB12" s="9"/>
      <c r="AC12" s="2">
        <f>COUNTIF(R12:AB12,"a")</f>
        <v>2</v>
      </c>
      <c r="AD12" s="2"/>
      <c r="AE12" s="9" t="s">
        <v>16</v>
      </c>
      <c r="AF12" s="9"/>
      <c r="AG12" s="9" t="s">
        <v>17</v>
      </c>
      <c r="AH12" s="9" t="s">
        <v>17</v>
      </c>
      <c r="AI12" s="9" t="s">
        <v>17</v>
      </c>
      <c r="AJ12" s="9"/>
      <c r="AK12" s="9" t="s">
        <v>17</v>
      </c>
      <c r="AL12" s="9"/>
      <c r="AM12" s="9"/>
      <c r="AN12" s="9"/>
      <c r="AO12" s="9" t="s">
        <v>16</v>
      </c>
      <c r="AP12" s="9" t="s">
        <v>17</v>
      </c>
      <c r="AQ12" s="9" t="s">
        <v>16</v>
      </c>
      <c r="AR12" s="9" t="s">
        <v>17</v>
      </c>
      <c r="AS12" s="9" t="s">
        <v>17</v>
      </c>
      <c r="AT12" s="9"/>
      <c r="AU12" s="9" t="s">
        <v>16</v>
      </c>
      <c r="AV12" s="9" t="s">
        <v>17</v>
      </c>
      <c r="AW12" s="9"/>
      <c r="AX12" s="9"/>
      <c r="AY12" s="2">
        <f>COUNTIF(AE12:AX12,"a")</f>
        <v>4</v>
      </c>
      <c r="AZ12" s="2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2">
        <f>COUNTIF(BA12:BN12,"a")</f>
        <v>0</v>
      </c>
      <c r="BP12" s="2"/>
      <c r="BQ12" s="9"/>
      <c r="BR12" s="9"/>
      <c r="BS12" s="9"/>
      <c r="BT12" s="9"/>
      <c r="BU12" s="9"/>
      <c r="BV12" s="9"/>
      <c r="BW12" s="9"/>
      <c r="BX12" s="9"/>
      <c r="BY12" s="2"/>
      <c r="BZ12" s="2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2"/>
      <c r="CV12" s="2"/>
      <c r="CW12" s="9" t="s">
        <v>16</v>
      </c>
      <c r="CX12" s="9"/>
      <c r="CY12" s="9"/>
      <c r="CZ12" s="9"/>
      <c r="DA12" s="2">
        <f>-COUNTIF(CW12:CZ12,"a")</f>
        <v>-1</v>
      </c>
      <c r="DB12" s="2"/>
      <c r="DD12" s="3">
        <f>IF($C12="ab","ab",SUM(P12,AC12,AY12,BO12,BY12,CU12,DA12))</f>
        <v>7</v>
      </c>
      <c r="DE12" s="3">
        <f>IF($C12="ab","ab",ROUND(DD12/$DD$3*20,2))</f>
        <v>2.4100000000000001</v>
      </c>
      <c r="DF12" s="3">
        <v>5.75</v>
      </c>
    </row>
    <row r="13" spans="1:197" ht="13.5">
      <c r="A13" s="13">
        <v>1090</v>
      </c>
      <c r="B13" s="13"/>
      <c r="C13" s="9" t="s">
        <v>17</v>
      </c>
      <c r="D13" s="9" t="s">
        <v>16</v>
      </c>
      <c r="E13" s="9" t="s">
        <v>16</v>
      </c>
      <c r="F13" s="9"/>
      <c r="G13" s="9"/>
      <c r="H13" s="9" t="s">
        <v>16</v>
      </c>
      <c r="I13" s="9" t="s">
        <v>17</v>
      </c>
      <c r="J13" s="9" t="s">
        <v>16</v>
      </c>
      <c r="K13" s="9" t="s">
        <v>16</v>
      </c>
      <c r="L13" s="9" t="s">
        <v>16</v>
      </c>
      <c r="M13" s="9"/>
      <c r="N13" s="9"/>
      <c r="O13" s="9"/>
      <c r="P13" s="2">
        <f>COUNTIF(C13:O13,"a")</f>
        <v>6</v>
      </c>
      <c r="Q13" s="2"/>
      <c r="R13" s="9" t="s">
        <v>16</v>
      </c>
      <c r="S13" s="9"/>
      <c r="T13" s="9" t="s">
        <v>16</v>
      </c>
      <c r="U13" s="9" t="s">
        <v>17</v>
      </c>
      <c r="V13" s="9" t="s">
        <v>16</v>
      </c>
      <c r="W13" s="9" t="s">
        <v>17</v>
      </c>
      <c r="X13" s="9" t="s">
        <v>17</v>
      </c>
      <c r="Y13" s="9" t="s">
        <v>16</v>
      </c>
      <c r="Z13" s="9" t="s">
        <v>16</v>
      </c>
      <c r="AA13" s="9" t="s">
        <v>16</v>
      </c>
      <c r="AB13" s="9" t="s">
        <v>17</v>
      </c>
      <c r="AC13" s="2">
        <f>COUNTIF(R13:AB13,"a")</f>
        <v>6</v>
      </c>
      <c r="AD13" s="2"/>
      <c r="AE13" s="9" t="s">
        <v>16</v>
      </c>
      <c r="AF13" s="9" t="s">
        <v>17</v>
      </c>
      <c r="AG13" s="9" t="s">
        <v>16</v>
      </c>
      <c r="AH13" s="9" t="s">
        <v>17</v>
      </c>
      <c r="AI13" s="9" t="s">
        <v>16</v>
      </c>
      <c r="AJ13" s="9" t="s">
        <v>16</v>
      </c>
      <c r="AK13" s="9" t="s">
        <v>16</v>
      </c>
      <c r="AL13" s="9" t="s">
        <v>16</v>
      </c>
      <c r="AM13" s="9" t="s">
        <v>16</v>
      </c>
      <c r="AN13" s="9" t="s">
        <v>16</v>
      </c>
      <c r="AO13" s="9" t="s">
        <v>16</v>
      </c>
      <c r="AP13" s="9" t="s">
        <v>16</v>
      </c>
      <c r="AQ13" s="9" t="s">
        <v>16</v>
      </c>
      <c r="AR13" s="9" t="s">
        <v>16</v>
      </c>
      <c r="AS13" s="9" t="s">
        <v>17</v>
      </c>
      <c r="AT13" s="9" t="s">
        <v>17</v>
      </c>
      <c r="AU13" s="9" t="s">
        <v>16</v>
      </c>
      <c r="AV13" s="9" t="s">
        <v>16</v>
      </c>
      <c r="AW13" s="9" t="s">
        <v>17</v>
      </c>
      <c r="AX13" s="9" t="s">
        <v>16</v>
      </c>
      <c r="AY13" s="2">
        <f>COUNTIF(AE13:AX13,"a")</f>
        <v>15</v>
      </c>
      <c r="AZ13" s="2"/>
      <c r="BA13" s="9" t="s">
        <v>16</v>
      </c>
      <c r="BB13" s="9" t="s">
        <v>16</v>
      </c>
      <c r="BC13" s="9" t="s">
        <v>16</v>
      </c>
      <c r="BD13" s="9" t="s">
        <v>16</v>
      </c>
      <c r="BE13" s="9" t="s">
        <v>16</v>
      </c>
      <c r="BF13" s="9" t="s">
        <v>16</v>
      </c>
      <c r="BG13" s="9" t="s">
        <v>17</v>
      </c>
      <c r="BH13" s="9" t="s">
        <v>17</v>
      </c>
      <c r="BI13" s="9" t="s">
        <v>16</v>
      </c>
      <c r="BJ13" s="9" t="s">
        <v>16</v>
      </c>
      <c r="BK13" s="9" t="s">
        <v>16</v>
      </c>
      <c r="BL13" s="9" t="s">
        <v>16</v>
      </c>
      <c r="BM13" s="9" t="s">
        <v>16</v>
      </c>
      <c r="BN13" s="9" t="s">
        <v>16</v>
      </c>
      <c r="BO13" s="2">
        <f>COUNTIF(BA13:BN13,"a")</f>
        <v>12</v>
      </c>
      <c r="BP13" s="2"/>
      <c r="BQ13" s="9"/>
      <c r="BR13" s="9"/>
      <c r="BS13" s="9"/>
      <c r="BT13" s="9"/>
      <c r="BU13" s="9"/>
      <c r="BV13" s="9"/>
      <c r="BW13" s="9"/>
      <c r="BX13" s="9"/>
      <c r="BY13" s="2"/>
      <c r="BZ13" s="2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2"/>
      <c r="CV13" s="2"/>
      <c r="CW13" s="9" t="s">
        <v>16</v>
      </c>
      <c r="CX13" s="9"/>
      <c r="CY13" s="9"/>
      <c r="CZ13" s="9"/>
      <c r="DA13" s="2">
        <f>-COUNTIF(CW13:CZ13,"a")</f>
        <v>-1</v>
      </c>
      <c r="DB13" s="2"/>
      <c r="DD13" s="3">
        <f>IF($C13="ab","ab",SUM(P13,AC13,AY13,BO13,BY13,CU13,DA13))</f>
        <v>38</v>
      </c>
      <c r="DE13" s="3">
        <f>IF($C13="ab","ab",ROUND(DD13/$DD$3*20,2))</f>
        <v>13.1</v>
      </c>
      <c r="DF13" s="3"/>
    </row>
    <row r="14" spans="1:197" ht="13.5">
      <c r="A14" s="13">
        <v>1130</v>
      </c>
      <c r="B14" s="13"/>
      <c r="C14" s="9"/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  <c r="K14" s="9" t="s">
        <v>16</v>
      </c>
      <c r="L14" s="9" t="s">
        <v>16</v>
      </c>
      <c r="M14" s="9" t="s">
        <v>16</v>
      </c>
      <c r="N14" s="9" t="s">
        <v>16</v>
      </c>
      <c r="O14" s="9" t="s">
        <v>16</v>
      </c>
      <c r="P14" s="2">
        <f>COUNTIF(C14:O14,"a")</f>
        <v>12</v>
      </c>
      <c r="Q14" s="2"/>
      <c r="R14" s="9" t="s">
        <v>16</v>
      </c>
      <c r="S14" s="9" t="s">
        <v>16</v>
      </c>
      <c r="T14" s="9" t="s">
        <v>16</v>
      </c>
      <c r="U14" s="9"/>
      <c r="V14" s="9"/>
      <c r="W14" s="9"/>
      <c r="X14" s="9"/>
      <c r="Y14" s="9" t="s">
        <v>17</v>
      </c>
      <c r="Z14" s="9"/>
      <c r="AA14" s="9"/>
      <c r="AB14" s="9"/>
      <c r="AC14" s="2">
        <f>COUNTIF(R14:AB14,"a")</f>
        <v>3</v>
      </c>
      <c r="AD14" s="2"/>
      <c r="AE14" s="9" t="s">
        <v>16</v>
      </c>
      <c r="AF14" s="9" t="s">
        <v>16</v>
      </c>
      <c r="AG14" s="9" t="s">
        <v>16</v>
      </c>
      <c r="AH14" s="9" t="s">
        <v>16</v>
      </c>
      <c r="AI14" s="9" t="s">
        <v>16</v>
      </c>
      <c r="AJ14" s="9" t="s">
        <v>16</v>
      </c>
      <c r="AK14" s="9" t="s">
        <v>16</v>
      </c>
      <c r="AL14" s="9" t="s">
        <v>16</v>
      </c>
      <c r="AM14" s="9" t="s">
        <v>16</v>
      </c>
      <c r="AN14" s="9" t="s">
        <v>16</v>
      </c>
      <c r="AO14" s="9" t="s">
        <v>16</v>
      </c>
      <c r="AP14" s="9" t="s">
        <v>16</v>
      </c>
      <c r="AQ14" s="9" t="s">
        <v>16</v>
      </c>
      <c r="AR14" s="9" t="s">
        <v>16</v>
      </c>
      <c r="AS14" s="9" t="s">
        <v>16</v>
      </c>
      <c r="AT14" s="9" t="s">
        <v>16</v>
      </c>
      <c r="AU14" s="9" t="s">
        <v>16</v>
      </c>
      <c r="AV14" s="9" t="s">
        <v>16</v>
      </c>
      <c r="AW14" s="9" t="s">
        <v>16</v>
      </c>
      <c r="AX14" s="9" t="s">
        <v>16</v>
      </c>
      <c r="AY14" s="2">
        <f>COUNTIF(AE14:AX14,"a")</f>
        <v>20</v>
      </c>
      <c r="AZ14" s="2"/>
      <c r="BA14" s="9" t="s">
        <v>16</v>
      </c>
      <c r="BB14" s="9" t="s">
        <v>16</v>
      </c>
      <c r="BC14" s="9" t="s">
        <v>16</v>
      </c>
      <c r="BD14" s="9" t="s">
        <v>16</v>
      </c>
      <c r="BE14" s="9" t="s">
        <v>16</v>
      </c>
      <c r="BF14" s="9" t="s">
        <v>16</v>
      </c>
      <c r="BG14" s="9" t="s">
        <v>16</v>
      </c>
      <c r="BH14" s="9" t="s">
        <v>16</v>
      </c>
      <c r="BI14" s="9" t="s">
        <v>16</v>
      </c>
      <c r="BJ14" s="9" t="s">
        <v>16</v>
      </c>
      <c r="BK14" s="9" t="s">
        <v>16</v>
      </c>
      <c r="BL14" s="9" t="s">
        <v>16</v>
      </c>
      <c r="BM14" s="9" t="s">
        <v>16</v>
      </c>
      <c r="BN14" s="9" t="s">
        <v>16</v>
      </c>
      <c r="BO14" s="2">
        <f>COUNTIF(BA14:BN14,"a")</f>
        <v>14</v>
      </c>
      <c r="BP14" s="2"/>
      <c r="BQ14" s="9"/>
      <c r="BR14" s="9"/>
      <c r="BS14" s="9"/>
      <c r="BT14" s="9"/>
      <c r="BU14" s="9"/>
      <c r="BV14" s="9"/>
      <c r="BW14" s="9"/>
      <c r="BX14" s="9"/>
      <c r="BY14" s="2"/>
      <c r="BZ14" s="2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2"/>
      <c r="CV14" s="2"/>
      <c r="CW14" s="9"/>
      <c r="CX14" s="9"/>
      <c r="CY14" s="9"/>
      <c r="CZ14" s="9"/>
      <c r="DA14" s="2">
        <f>-COUNTIF(CW14:CZ14,"a")</f>
        <v>0</v>
      </c>
      <c r="DB14" s="2"/>
      <c r="DD14" s="3">
        <f>IF($C14="ab","ab",SUM(P14,AC14,AY14,BO14,BY14,CU14,DA14))</f>
        <v>49</v>
      </c>
      <c r="DE14" s="3">
        <f>IF($C14="ab","ab",ROUND(DD14/$DD$3*20,2))</f>
        <v>16.899999999999999</v>
      </c>
      <c r="DF14" s="3">
        <v>17</v>
      </c>
      <c r="DG14" t="inlineStr">
        <is>
          <t>cmpter tiers temps</t>
        </is>
      </c>
    </row>
    <row r="15" spans="1:197" ht="13.5">
      <c r="A15" s="13">
        <v>1140</v>
      </c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>
        <f>COUNTIF(C15:O15,"a")</f>
        <v>0</v>
      </c>
      <c r="Q15" s="2"/>
      <c r="R15" s="9"/>
      <c r="S15" s="9" t="s">
        <v>16</v>
      </c>
      <c r="T15" s="9"/>
      <c r="U15" s="9"/>
      <c r="V15" s="9"/>
      <c r="W15" s="9"/>
      <c r="X15" s="9"/>
      <c r="Y15" s="9"/>
      <c r="Z15" s="9"/>
      <c r="AA15" s="9"/>
      <c r="AB15" s="9"/>
      <c r="AC15" s="2">
        <f>COUNTIF(R15:AB15,"a")</f>
        <v>1</v>
      </c>
      <c r="AD15" s="2"/>
      <c r="AE15" s="9" t="s">
        <v>16</v>
      </c>
      <c r="AF15" s="9"/>
      <c r="AG15" s="9"/>
      <c r="AH15" s="9"/>
      <c r="AI15" s="9" t="s">
        <v>16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2">
        <f>COUNTIF(AE15:AX15,"a")</f>
        <v>2</v>
      </c>
      <c r="AZ15" s="2"/>
      <c r="BA15" s="9" t="s">
        <v>16</v>
      </c>
      <c r="BB15" s="9" t="s">
        <v>16</v>
      </c>
      <c r="BC15" s="9" t="s">
        <v>17</v>
      </c>
      <c r="BD15" s="9" t="s">
        <v>17</v>
      </c>
      <c r="BE15" s="9" t="s">
        <v>17</v>
      </c>
      <c r="BF15" s="9" t="s">
        <v>17</v>
      </c>
      <c r="BG15" s="9" t="s">
        <v>17</v>
      </c>
      <c r="BH15" s="9" t="s">
        <v>17</v>
      </c>
      <c r="BI15" s="9" t="s">
        <v>16</v>
      </c>
      <c r="BJ15" s="9" t="s">
        <v>16</v>
      </c>
      <c r="BK15" s="9" t="s">
        <v>17</v>
      </c>
      <c r="BL15" s="9" t="s">
        <v>17</v>
      </c>
      <c r="BM15" s="9"/>
      <c r="BN15" s="9"/>
      <c r="BO15" s="2">
        <f>COUNTIF(BA15:BN15,"a")</f>
        <v>4</v>
      </c>
      <c r="BP15" s="2"/>
      <c r="BQ15" s="9"/>
      <c r="BR15" s="9"/>
      <c r="BS15" s="9"/>
      <c r="BT15" s="9"/>
      <c r="BU15" s="9"/>
      <c r="BV15" s="9"/>
      <c r="BW15" s="9"/>
      <c r="BX15" s="9"/>
      <c r="BY15" s="2"/>
      <c r="BZ15" s="2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2"/>
      <c r="CV15" s="2"/>
      <c r="CW15" s="9" t="s">
        <v>16</v>
      </c>
      <c r="CX15" s="9"/>
      <c r="CY15" s="9"/>
      <c r="CZ15" s="9"/>
      <c r="DA15" s="2">
        <f>-COUNTIF(CW15:CZ15,"a")</f>
        <v>-1</v>
      </c>
      <c r="DB15" s="2"/>
      <c r="DD15" s="3">
        <f>IF($C15="ab","ab",SUM(P15,AC15,AY15,BO15,BY15,CU15,DA15))</f>
        <v>6</v>
      </c>
      <c r="DE15" s="3">
        <f>IF($C15="ab","ab",ROUND(DD15/$DD$3*20,2))</f>
        <v>2.0699999999999998</v>
      </c>
      <c r="DF15" s="3">
        <v>3.5</v>
      </c>
    </row>
    <row r="16" spans="1:197" ht="13.5">
      <c r="A16" s="13">
        <v>1150</v>
      </c>
      <c r="B16" s="13"/>
      <c r="C16" s="9"/>
      <c r="D16" s="9" t="s">
        <v>16</v>
      </c>
      <c r="E16" s="9" t="s">
        <v>16</v>
      </c>
      <c r="F16" s="9"/>
      <c r="G16" s="9"/>
      <c r="H16" s="9"/>
      <c r="I16" s="9"/>
      <c r="J16" s="9"/>
      <c r="K16" s="9"/>
      <c r="L16" s="9"/>
      <c r="M16" s="9"/>
      <c r="N16" s="9"/>
      <c r="O16" s="9" t="s">
        <v>16</v>
      </c>
      <c r="P16" s="2">
        <f>COUNTIF(C16:O16,"a")</f>
        <v>3</v>
      </c>
      <c r="Q16" s="2"/>
      <c r="R16" s="9"/>
      <c r="S16" s="9"/>
      <c r="T16" s="9" t="s">
        <v>17</v>
      </c>
      <c r="U16" s="9"/>
      <c r="V16" s="9"/>
      <c r="W16" s="9"/>
      <c r="X16" s="9"/>
      <c r="Y16" s="9" t="s">
        <v>16</v>
      </c>
      <c r="Z16" s="9" t="s">
        <v>17</v>
      </c>
      <c r="AA16" s="9" t="s">
        <v>17</v>
      </c>
      <c r="AB16" s="9" t="s">
        <v>17</v>
      </c>
      <c r="AC16" s="2">
        <f>COUNTIF(R16:AB16,"a")</f>
        <v>1</v>
      </c>
      <c r="AD16" s="2"/>
      <c r="AE16" s="9" t="s">
        <v>16</v>
      </c>
      <c r="AF16" s="9"/>
      <c r="AG16" s="9" t="s">
        <v>17</v>
      </c>
      <c r="AH16" s="9"/>
      <c r="AI16" s="9" t="s">
        <v>16</v>
      </c>
      <c r="AJ16" s="9" t="s">
        <v>16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2">
        <f>COUNTIF(AE16:AX16,"a")</f>
        <v>3</v>
      </c>
      <c r="AZ16" s="2"/>
      <c r="BA16" s="9" t="s">
        <v>16</v>
      </c>
      <c r="BB16" s="9" t="s">
        <v>16</v>
      </c>
      <c r="BC16" s="9" t="s">
        <v>16</v>
      </c>
      <c r="BD16" s="9" t="s">
        <v>16</v>
      </c>
      <c r="BE16" s="9" t="s">
        <v>17</v>
      </c>
      <c r="BF16" s="9" t="s">
        <v>17</v>
      </c>
      <c r="BG16" s="9" t="s">
        <v>16</v>
      </c>
      <c r="BH16" s="9" t="s">
        <v>16</v>
      </c>
      <c r="BI16" s="9" t="s">
        <v>16</v>
      </c>
      <c r="BJ16" s="9" t="s">
        <v>16</v>
      </c>
      <c r="BK16" s="9" t="s">
        <v>17</v>
      </c>
      <c r="BL16" s="9" t="s">
        <v>17</v>
      </c>
      <c r="BM16" s="9" t="s">
        <v>17</v>
      </c>
      <c r="BN16" s="9" t="s">
        <v>17</v>
      </c>
      <c r="BO16" s="2">
        <f>COUNTIF(BA16:BN16,"a")</f>
        <v>8</v>
      </c>
      <c r="BP16" s="2"/>
      <c r="BQ16" s="9"/>
      <c r="BR16" s="9"/>
      <c r="BS16" s="9"/>
      <c r="BT16" s="9"/>
      <c r="BU16" s="9"/>
      <c r="BV16" s="9"/>
      <c r="BW16" s="9"/>
      <c r="BX16" s="9"/>
      <c r="BY16" s="2"/>
      <c r="BZ16" s="2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2"/>
      <c r="CV16" s="2"/>
      <c r="CW16" s="9" t="s">
        <v>16</v>
      </c>
      <c r="CX16" s="9"/>
      <c r="CY16" s="9"/>
      <c r="CZ16" s="9"/>
      <c r="DA16" s="2">
        <f>-COUNTIF(CW16:CZ16,"a")</f>
        <v>-1</v>
      </c>
      <c r="DB16" s="2"/>
      <c r="DD16" s="3">
        <f>IF($C16="ab","ab",SUM(P16,AC16,AY16,BO16,BY16,CU16,DA16))</f>
        <v>14</v>
      </c>
      <c r="DE16" s="3">
        <f>IF($C16="ab","ab",ROUND(DD16/$DD$3*20,2))</f>
        <v>4.8300000000000001</v>
      </c>
      <c r="DF16" s="3">
        <v>6.75</v>
      </c>
    </row>
    <row r="17" spans="1:197" ht="13.5">
      <c r="A17" s="13">
        <v>1180</v>
      </c>
      <c r="B17" s="13"/>
      <c r="C17" s="9"/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17</v>
      </c>
      <c r="J17" s="9" t="s">
        <v>16</v>
      </c>
      <c r="K17" s="9" t="s">
        <v>16</v>
      </c>
      <c r="L17" s="9" t="s">
        <v>17</v>
      </c>
      <c r="M17" s="9"/>
      <c r="N17" s="9" t="s">
        <v>16</v>
      </c>
      <c r="O17" s="9" t="s">
        <v>16</v>
      </c>
      <c r="P17" s="2">
        <f>COUNTIF(C17:O17,"a")</f>
        <v>9</v>
      </c>
      <c r="Q17" s="2"/>
      <c r="R17" s="9" t="s">
        <v>16</v>
      </c>
      <c r="S17" s="9" t="s">
        <v>16</v>
      </c>
      <c r="T17" s="9" t="s">
        <v>16</v>
      </c>
      <c r="U17" s="9" t="s">
        <v>17</v>
      </c>
      <c r="V17" s="9" t="s">
        <v>17</v>
      </c>
      <c r="W17" s="9" t="s">
        <v>17</v>
      </c>
      <c r="X17" s="9" t="s">
        <v>17</v>
      </c>
      <c r="Y17" s="9"/>
      <c r="Z17" s="9"/>
      <c r="AA17" s="9"/>
      <c r="AB17" s="9"/>
      <c r="AC17" s="2">
        <f>COUNTIF(R17:AB17,"a")</f>
        <v>3</v>
      </c>
      <c r="AD17" s="2"/>
      <c r="AE17" s="9" t="s">
        <v>16</v>
      </c>
      <c r="AF17" s="9" t="s">
        <v>17</v>
      </c>
      <c r="AG17" s="9" t="s">
        <v>16</v>
      </c>
      <c r="AH17" s="9" t="s">
        <v>17</v>
      </c>
      <c r="AI17" s="9" t="s">
        <v>16</v>
      </c>
      <c r="AJ17" s="9" t="s">
        <v>16</v>
      </c>
      <c r="AK17" s="9" t="s">
        <v>16</v>
      </c>
      <c r="AL17" s="9" t="s">
        <v>16</v>
      </c>
      <c r="AM17" s="9" t="s">
        <v>16</v>
      </c>
      <c r="AN17" s="9" t="s">
        <v>16</v>
      </c>
      <c r="AO17" s="9" t="s">
        <v>16</v>
      </c>
      <c r="AP17" s="9" t="s">
        <v>16</v>
      </c>
      <c r="AQ17" s="9" t="s">
        <v>16</v>
      </c>
      <c r="AR17" s="9" t="s">
        <v>16</v>
      </c>
      <c r="AS17" s="9"/>
      <c r="AT17" s="9"/>
      <c r="AU17" s="9"/>
      <c r="AV17" s="9"/>
      <c r="AW17" s="9"/>
      <c r="AX17" s="9"/>
      <c r="AY17" s="2">
        <f>COUNTIF(AE17:AX17,"a")</f>
        <v>12</v>
      </c>
      <c r="AZ17" s="2"/>
      <c r="BA17" s="9" t="s">
        <v>17</v>
      </c>
      <c r="BB17" s="9" t="s">
        <v>17</v>
      </c>
      <c r="BC17" s="9" t="s">
        <v>16</v>
      </c>
      <c r="BD17" s="9" t="s">
        <v>16</v>
      </c>
      <c r="BE17" s="9" t="s">
        <v>17</v>
      </c>
      <c r="BF17" s="9" t="s">
        <v>17</v>
      </c>
      <c r="BG17" s="9" t="s">
        <v>16</v>
      </c>
      <c r="BH17" s="9" t="s">
        <v>16</v>
      </c>
      <c r="BI17" s="9" t="s">
        <v>16</v>
      </c>
      <c r="BJ17" s="9" t="s">
        <v>16</v>
      </c>
      <c r="BK17" s="9" t="s">
        <v>17</v>
      </c>
      <c r="BL17" s="9" t="s">
        <v>17</v>
      </c>
      <c r="BM17" s="9" t="s">
        <v>16</v>
      </c>
      <c r="BN17" s="9" t="s">
        <v>16</v>
      </c>
      <c r="BO17" s="2">
        <f>COUNTIF(BA17:BN17,"a")</f>
        <v>8</v>
      </c>
      <c r="BP17" s="2"/>
      <c r="BQ17" s="9"/>
      <c r="BR17" s="9"/>
      <c r="BS17" s="9"/>
      <c r="BT17" s="9"/>
      <c r="BU17" s="9"/>
      <c r="BV17" s="9"/>
      <c r="BW17" s="9"/>
      <c r="BX17" s="9"/>
      <c r="BY17" s="2"/>
      <c r="BZ17" s="2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2"/>
      <c r="CV17" s="2"/>
      <c r="CW17" s="9" t="s">
        <v>16</v>
      </c>
      <c r="CX17" s="9"/>
      <c r="CY17" s="9"/>
      <c r="CZ17" s="9"/>
      <c r="DA17" s="2">
        <f>-COUNTIF(CW17:CZ17,"a")</f>
        <v>-1</v>
      </c>
      <c r="DB17" s="2"/>
      <c r="DD17" s="3">
        <f>IF($C17="ab","ab",SUM(P17,AC17,AY17,BO17,BY17,CU17,DA17))</f>
        <v>31</v>
      </c>
      <c r="DE17" s="3">
        <f>IF($C17="ab","ab",ROUND(DD17/$DD$3*20,2))</f>
        <v>10.69</v>
      </c>
      <c r="DF17" s="3">
        <v>11.25</v>
      </c>
    </row>
    <row r="18" spans="1:197" ht="13.5">
      <c r="A18" s="13">
        <v>1190</v>
      </c>
      <c r="B18" s="13"/>
      <c r="C18" s="9"/>
      <c r="D18" s="9" t="s">
        <v>17</v>
      </c>
      <c r="E18" s="9" t="s">
        <v>17</v>
      </c>
      <c r="F18" s="9" t="s">
        <v>17</v>
      </c>
      <c r="G18" s="9"/>
      <c r="H18" s="9"/>
      <c r="I18" s="9" t="s">
        <v>16</v>
      </c>
      <c r="J18" s="9" t="s">
        <v>16</v>
      </c>
      <c r="K18" s="9" t="s">
        <v>16</v>
      </c>
      <c r="L18" s="9" t="s">
        <v>16</v>
      </c>
      <c r="M18" s="9" t="s">
        <v>16</v>
      </c>
      <c r="N18" s="9" t="s">
        <v>17</v>
      </c>
      <c r="O18" s="9" t="s">
        <v>17</v>
      </c>
      <c r="P18" s="2">
        <f>COUNTIF(C18:O18,"a")</f>
        <v>5</v>
      </c>
      <c r="Q18" s="2"/>
      <c r="R18" s="9"/>
      <c r="S18" s="9" t="s">
        <v>17</v>
      </c>
      <c r="T18" s="9" t="s">
        <v>17</v>
      </c>
      <c r="U18" s="9"/>
      <c r="V18" s="9" t="s">
        <v>16</v>
      </c>
      <c r="W18" s="9"/>
      <c r="X18" s="9"/>
      <c r="Y18" s="9"/>
      <c r="Z18" s="9" t="s">
        <v>17</v>
      </c>
      <c r="AA18" s="9"/>
      <c r="AB18" s="9"/>
      <c r="AC18" s="2">
        <f>COUNTIF(R18:AB18,"a")</f>
        <v>1</v>
      </c>
      <c r="AD18" s="2"/>
      <c r="AE18" s="9" t="s">
        <v>16</v>
      </c>
      <c r="AF18" s="9" t="s">
        <v>17</v>
      </c>
      <c r="AG18" s="9" t="s">
        <v>16</v>
      </c>
      <c r="AH18" s="9" t="s">
        <v>17</v>
      </c>
      <c r="AI18" s="9" t="s">
        <v>16</v>
      </c>
      <c r="AJ18" s="9" t="s">
        <v>16</v>
      </c>
      <c r="AK18" s="9" t="s">
        <v>17</v>
      </c>
      <c r="AL18" s="9"/>
      <c r="AM18" s="9"/>
      <c r="AN18" s="9"/>
      <c r="AO18" s="9" t="s">
        <v>16</v>
      </c>
      <c r="AP18" s="9" t="s">
        <v>16</v>
      </c>
      <c r="AQ18" s="9"/>
      <c r="AR18" s="9" t="s">
        <v>16</v>
      </c>
      <c r="AS18" s="9" t="s">
        <v>17</v>
      </c>
      <c r="AT18" s="9" t="s">
        <v>16</v>
      </c>
      <c r="AU18" s="9" t="s">
        <v>16</v>
      </c>
      <c r="AV18" s="9" t="s">
        <v>16</v>
      </c>
      <c r="AW18" s="9"/>
      <c r="AX18" s="9" t="s">
        <v>17</v>
      </c>
      <c r="AY18" s="2">
        <f>COUNTIF(AE18:AX18,"a")</f>
        <v>10</v>
      </c>
      <c r="AZ18" s="2"/>
      <c r="BA18" s="9" t="s">
        <v>16</v>
      </c>
      <c r="BB18" s="9" t="s">
        <v>16</v>
      </c>
      <c r="BC18" s="9" t="s">
        <v>16</v>
      </c>
      <c r="BD18" s="9" t="s">
        <v>16</v>
      </c>
      <c r="BE18" s="9" t="s">
        <v>17</v>
      </c>
      <c r="BF18" s="9" t="s">
        <v>17</v>
      </c>
      <c r="BG18" s="9" t="s">
        <v>17</v>
      </c>
      <c r="BH18" s="9" t="s">
        <v>17</v>
      </c>
      <c r="BI18" s="9" t="s">
        <v>16</v>
      </c>
      <c r="BJ18" s="9" t="s">
        <v>16</v>
      </c>
      <c r="BK18" s="9" t="s">
        <v>17</v>
      </c>
      <c r="BL18" s="9" t="s">
        <v>17</v>
      </c>
      <c r="BM18" s="9" t="s">
        <v>16</v>
      </c>
      <c r="BN18" s="9" t="s">
        <v>16</v>
      </c>
      <c r="BO18" s="2">
        <f>COUNTIF(BA18:BN18,"a")</f>
        <v>8</v>
      </c>
      <c r="BP18" s="2"/>
      <c r="BQ18" s="9"/>
      <c r="BR18" s="9"/>
      <c r="BS18" s="9"/>
      <c r="BT18" s="9"/>
      <c r="BU18" s="9"/>
      <c r="BV18" s="9"/>
      <c r="BW18" s="9"/>
      <c r="BX18" s="9"/>
      <c r="BY18" s="2"/>
      <c r="BZ18" s="2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2"/>
      <c r="CV18" s="2"/>
      <c r="CW18" s="9" t="s">
        <v>16</v>
      </c>
      <c r="CX18" s="9"/>
      <c r="CY18" s="9"/>
      <c r="CZ18" s="9"/>
      <c r="DA18" s="2">
        <f>-COUNTIF(CW18:CZ18,"a")</f>
        <v>-1</v>
      </c>
      <c r="DB18" s="2"/>
      <c r="DD18" s="3">
        <f>IF($C18="ab","ab",SUM(P18,AC18,AY18,BO18,BY18,CU18,DA18))</f>
        <v>23</v>
      </c>
      <c r="DE18" s="3">
        <f>IF($C18="ab","ab",ROUND(DD18/$DD$3*20,2))</f>
        <v>7.9299999999999997</v>
      </c>
      <c r="DF18" s="3">
        <v>8</v>
      </c>
    </row>
    <row r="19" spans="1:197" ht="13.5">
      <c r="A19" s="13">
        <v>1230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">
        <f>COUNTIF(C19:O19,"a")</f>
        <v>0</v>
      </c>
      <c r="Q19" s="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2">
        <f>COUNTIF(R19:AB19,"a")</f>
        <v>0</v>
      </c>
      <c r="AD19" s="2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">
        <f>COUNTIF(AE19:AX19,"a")</f>
        <v>0</v>
      </c>
      <c r="AZ19" s="2"/>
      <c r="BA19" s="9" t="s">
        <v>16</v>
      </c>
      <c r="BB19" s="9" t="s">
        <v>16</v>
      </c>
      <c r="BC19" s="9"/>
      <c r="BD19" s="9"/>
      <c r="BE19" s="9" t="s">
        <v>17</v>
      </c>
      <c r="BF19" s="9" t="s">
        <v>17</v>
      </c>
      <c r="BG19" s="9" t="s">
        <v>16</v>
      </c>
      <c r="BH19" s="9" t="s">
        <v>16</v>
      </c>
      <c r="BI19" s="9" t="s">
        <v>16</v>
      </c>
      <c r="BJ19" s="9" t="s">
        <v>16</v>
      </c>
      <c r="BK19" s="9" t="s">
        <v>16</v>
      </c>
      <c r="BL19" s="9" t="s">
        <v>16</v>
      </c>
      <c r="BM19" s="9" t="s">
        <v>17</v>
      </c>
      <c r="BN19" s="9" t="s">
        <v>17</v>
      </c>
      <c r="BO19" s="2">
        <f>COUNTIF(BA19:BN19,"a")</f>
        <v>8</v>
      </c>
      <c r="BP19" s="2"/>
      <c r="BQ19" s="9"/>
      <c r="BR19" s="9"/>
      <c r="BS19" s="9"/>
      <c r="BT19" s="9"/>
      <c r="BU19" s="9"/>
      <c r="BV19" s="9"/>
      <c r="BW19" s="9"/>
      <c r="BX19" s="9"/>
      <c r="BY19" s="2"/>
      <c r="BZ19" s="2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2"/>
      <c r="CV19" s="2"/>
      <c r="CW19" s="9"/>
      <c r="CX19" s="9"/>
      <c r="CY19" s="9"/>
      <c r="CZ19" s="9"/>
      <c r="DA19" s="2">
        <f>-COUNTIF(CW19:CZ19,"a")</f>
        <v>0</v>
      </c>
      <c r="DB19" s="2"/>
      <c r="DD19" s="3">
        <f>IF($C19="ab","ab",SUM(P19,AC19,AY19,BO19,BY19,CU19,DA19))</f>
        <v>8</v>
      </c>
      <c r="DE19" s="3">
        <f>IF($C19="ab","ab",ROUND(DD19/$DD$3*20,2))</f>
        <v>2.7599999999999998</v>
      </c>
      <c r="DF19" s="3">
        <v>4</v>
      </c>
    </row>
    <row r="20" spans="1:197" ht="13.5">
      <c r="A20" s="13">
        <v>1240</v>
      </c>
      <c r="B20" s="13"/>
      <c r="C20" s="9"/>
      <c r="D20" s="9" t="s">
        <v>16</v>
      </c>
      <c r="E20" s="9" t="s">
        <v>16</v>
      </c>
      <c r="F20" s="9" t="s">
        <v>17</v>
      </c>
      <c r="G20" s="9"/>
      <c r="H20" s="9"/>
      <c r="I20" s="9" t="s">
        <v>16</v>
      </c>
      <c r="J20" s="9" t="s">
        <v>16</v>
      </c>
      <c r="K20" s="9" t="s">
        <v>17</v>
      </c>
      <c r="L20" s="9" t="s">
        <v>16</v>
      </c>
      <c r="M20" s="9" t="s">
        <v>16</v>
      </c>
      <c r="N20" s="9" t="s">
        <v>16</v>
      </c>
      <c r="O20" s="9" t="s">
        <v>16</v>
      </c>
      <c r="P20" s="2">
        <f>COUNTIF(C20:O20,"a")</f>
        <v>8</v>
      </c>
      <c r="Q20" s="2"/>
      <c r="R20" s="9" t="s">
        <v>17</v>
      </c>
      <c r="S20" s="9" t="s">
        <v>17</v>
      </c>
      <c r="T20" s="9" t="s">
        <v>17</v>
      </c>
      <c r="U20" s="9"/>
      <c r="V20" s="9"/>
      <c r="W20" s="9"/>
      <c r="X20" s="9"/>
      <c r="Y20" s="9" t="s">
        <v>16</v>
      </c>
      <c r="Z20" s="9" t="s">
        <v>16</v>
      </c>
      <c r="AA20" s="9"/>
      <c r="AB20" s="9"/>
      <c r="AC20" s="2">
        <f>COUNTIF(R20:AB20,"a")</f>
        <v>2</v>
      </c>
      <c r="AD20" s="2"/>
      <c r="AE20" s="9" t="s">
        <v>16</v>
      </c>
      <c r="AF20" s="9"/>
      <c r="AG20" s="9" t="s">
        <v>16</v>
      </c>
      <c r="AH20" s="9" t="s">
        <v>17</v>
      </c>
      <c r="AI20" s="9" t="s">
        <v>16</v>
      </c>
      <c r="AJ20" s="9" t="s">
        <v>16</v>
      </c>
      <c r="AK20" s="9" t="s">
        <v>16</v>
      </c>
      <c r="AL20" s="9"/>
      <c r="AM20" s="9" t="s">
        <v>17</v>
      </c>
      <c r="AN20" s="9"/>
      <c r="AO20" s="9" t="s">
        <v>16</v>
      </c>
      <c r="AP20" s="9" t="s">
        <v>16</v>
      </c>
      <c r="AQ20" s="9" t="s">
        <v>17</v>
      </c>
      <c r="AR20" s="9" t="s">
        <v>16</v>
      </c>
      <c r="AS20" s="9" t="s">
        <v>16</v>
      </c>
      <c r="AT20" s="9" t="s">
        <v>16</v>
      </c>
      <c r="AU20" s="9" t="s">
        <v>17</v>
      </c>
      <c r="AV20" s="9"/>
      <c r="AW20" s="9"/>
      <c r="AX20" s="9"/>
      <c r="AY20" s="2">
        <f>COUNTIF(AE20:AX20,"a")</f>
        <v>10</v>
      </c>
      <c r="AZ20" s="2"/>
      <c r="BA20" s="9" t="s">
        <v>16</v>
      </c>
      <c r="BB20" s="9" t="s">
        <v>16</v>
      </c>
      <c r="BC20" s="9" t="s">
        <v>16</v>
      </c>
      <c r="BD20" s="9" t="s">
        <v>16</v>
      </c>
      <c r="BE20" s="9" t="s">
        <v>17</v>
      </c>
      <c r="BF20" s="9" t="s">
        <v>17</v>
      </c>
      <c r="BG20" s="9" t="s">
        <v>16</v>
      </c>
      <c r="BH20" s="9" t="s">
        <v>16</v>
      </c>
      <c r="BI20" s="9" t="s">
        <v>17</v>
      </c>
      <c r="BJ20" s="9" t="s">
        <v>17</v>
      </c>
      <c r="BK20" s="9" t="s">
        <v>17</v>
      </c>
      <c r="BL20" s="9" t="s">
        <v>17</v>
      </c>
      <c r="BM20" s="9" t="s">
        <v>16</v>
      </c>
      <c r="BN20" s="9" t="s">
        <v>16</v>
      </c>
      <c r="BO20" s="2">
        <f>COUNTIF(BA20:BN20,"a")</f>
        <v>8</v>
      </c>
      <c r="BP20" s="2"/>
      <c r="BQ20" s="9"/>
      <c r="BR20" s="9"/>
      <c r="BS20" s="9"/>
      <c r="BT20" s="9"/>
      <c r="BU20" s="9"/>
      <c r="BV20" s="9"/>
      <c r="BW20" s="9"/>
      <c r="BX20" s="9"/>
      <c r="BY20" s="2"/>
      <c r="BZ20" s="2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2"/>
      <c r="CV20" s="2"/>
      <c r="CW20" s="9" t="s">
        <v>16</v>
      </c>
      <c r="CX20" s="9"/>
      <c r="CY20" s="9"/>
      <c r="CZ20" s="9"/>
      <c r="DA20" s="2">
        <f>-COUNTIF(CW20:CZ20,"a")</f>
        <v>-1</v>
      </c>
      <c r="DB20" s="2"/>
      <c r="DD20" s="3">
        <f>IF($C20="ab","ab",SUM(P20,AC20,AY20,BO20,BY20,CU20,DA20))</f>
        <v>27</v>
      </c>
      <c r="DE20" s="3">
        <f>IF($C20="ab","ab",ROUND(DD20/$DD$3*20,2))</f>
        <v>9.3100000000000005</v>
      </c>
      <c r="DF20" s="3">
        <v>10.75</v>
      </c>
    </row>
    <row r="21" spans="1:197" ht="13.5">
      <c r="A21" s="13">
        <v>1260</v>
      </c>
      <c r="B21" s="13"/>
      <c r="C21" s="9" t="s">
        <v>16</v>
      </c>
      <c r="D21" s="9"/>
      <c r="E21" s="9"/>
      <c r="F21" s="9"/>
      <c r="G21" s="9"/>
      <c r="H21" s="9"/>
      <c r="I21" s="9" t="s">
        <v>17</v>
      </c>
      <c r="J21" s="9" t="s">
        <v>16</v>
      </c>
      <c r="K21" s="9" t="s">
        <v>16</v>
      </c>
      <c r="L21" s="9" t="s">
        <v>16</v>
      </c>
      <c r="M21" s="9" t="s">
        <v>17</v>
      </c>
      <c r="N21" s="9" t="s">
        <v>16</v>
      </c>
      <c r="O21" s="9" t="s">
        <v>16</v>
      </c>
      <c r="P21" s="2">
        <f>COUNTIF(C21:O21,"a")</f>
        <v>6</v>
      </c>
      <c r="Q21" s="2"/>
      <c r="R21" s="9" t="s">
        <v>16</v>
      </c>
      <c r="S21" s="9" t="s">
        <v>17</v>
      </c>
      <c r="T21" s="9" t="s">
        <v>16</v>
      </c>
      <c r="U21" s="9"/>
      <c r="V21" s="9" t="s">
        <v>17</v>
      </c>
      <c r="W21" s="9" t="s">
        <v>17</v>
      </c>
      <c r="X21" s="9"/>
      <c r="Y21" s="9"/>
      <c r="Z21" s="9"/>
      <c r="AA21" s="9"/>
      <c r="AB21" s="9"/>
      <c r="AC21" s="2">
        <f>COUNTIF(R21:AB21,"a")</f>
        <v>2</v>
      </c>
      <c r="AD21" s="2"/>
      <c r="AE21" s="9" t="s">
        <v>16</v>
      </c>
      <c r="AF21" s="9" t="s">
        <v>17</v>
      </c>
      <c r="AG21" s="9" t="s">
        <v>17</v>
      </c>
      <c r="AH21" s="9" t="s">
        <v>17</v>
      </c>
      <c r="AI21" s="9" t="s">
        <v>16</v>
      </c>
      <c r="AJ21" s="9" t="s">
        <v>16</v>
      </c>
      <c r="AK21" s="9" t="s">
        <v>16</v>
      </c>
      <c r="AL21" s="9" t="s">
        <v>16</v>
      </c>
      <c r="AM21" s="9" t="s">
        <v>16</v>
      </c>
      <c r="AN21" s="9" t="s">
        <v>17</v>
      </c>
      <c r="AO21" s="9" t="s">
        <v>16</v>
      </c>
      <c r="AP21" s="9" t="s">
        <v>16</v>
      </c>
      <c r="AQ21" s="9" t="s">
        <v>16</v>
      </c>
      <c r="AR21" s="9" t="s">
        <v>16</v>
      </c>
      <c r="AS21" s="9" t="s">
        <v>17</v>
      </c>
      <c r="AT21" s="9" t="s">
        <v>16</v>
      </c>
      <c r="AU21" s="9" t="s">
        <v>17</v>
      </c>
      <c r="AV21" s="9"/>
      <c r="AW21" s="9"/>
      <c r="AX21" s="9"/>
      <c r="AY21" s="2">
        <f>COUNTIF(AE21:AX21,"a")</f>
        <v>11</v>
      </c>
      <c r="AZ21" s="2"/>
      <c r="BA21" s="9" t="s">
        <v>16</v>
      </c>
      <c r="BB21" s="9" t="s">
        <v>16</v>
      </c>
      <c r="BC21" s="9" t="s">
        <v>16</v>
      </c>
      <c r="BD21" s="9" t="s">
        <v>16</v>
      </c>
      <c r="BE21" s="9" t="s">
        <v>16</v>
      </c>
      <c r="BF21" s="9" t="s">
        <v>16</v>
      </c>
      <c r="BG21" s="9" t="s">
        <v>16</v>
      </c>
      <c r="BH21" s="9" t="s">
        <v>16</v>
      </c>
      <c r="BI21" s="9" t="s">
        <v>16</v>
      </c>
      <c r="BJ21" s="9" t="s">
        <v>16</v>
      </c>
      <c r="BK21" s="9" t="s">
        <v>16</v>
      </c>
      <c r="BL21" s="9" t="s">
        <v>16</v>
      </c>
      <c r="BM21" s="9" t="s">
        <v>17</v>
      </c>
      <c r="BN21" s="9" t="s">
        <v>17</v>
      </c>
      <c r="BO21" s="2">
        <f>COUNTIF(BA21:BN21,"a")</f>
        <v>12</v>
      </c>
      <c r="BP21" s="2"/>
      <c r="BQ21" s="9"/>
      <c r="BR21" s="9"/>
      <c r="BS21" s="9"/>
      <c r="BT21" s="9"/>
      <c r="BU21" s="9"/>
      <c r="BV21" s="9"/>
      <c r="BW21" s="9"/>
      <c r="BX21" s="9"/>
      <c r="BY21" s="2"/>
      <c r="BZ21" s="2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2"/>
      <c r="CV21" s="2"/>
      <c r="CW21" s="9" t="s">
        <v>16</v>
      </c>
      <c r="CX21" s="9"/>
      <c r="CY21" s="9"/>
      <c r="CZ21" s="9" t="s">
        <v>16</v>
      </c>
      <c r="DA21" s="2">
        <f>-COUNTIF(CW21:CZ21,"a")</f>
        <v>-2</v>
      </c>
      <c r="DB21" s="2"/>
      <c r="DD21" s="3">
        <f>IF($C21="ab","ab",SUM(P21,AC21,AY21,BO21,BY21,CU21,DA21))</f>
        <v>29</v>
      </c>
      <c r="DE21" s="3">
        <f>IF($C21="ab","ab",ROUND(DD21/$DD$3*20,2))</f>
        <v>10</v>
      </c>
      <c r="DF21" s="3">
        <v>10.25</v>
      </c>
    </row>
    <row r="22" spans="1:197" ht="13.5">
      <c r="A22" s="13">
        <v>1270</v>
      </c>
      <c r="B22" s="13"/>
      <c r="C22" s="9" t="s">
        <v>16</v>
      </c>
      <c r="D22" s="9" t="s">
        <v>16</v>
      </c>
      <c r="E22" s="9" t="s">
        <v>16</v>
      </c>
      <c r="F22" s="9" t="s">
        <v>16</v>
      </c>
      <c r="G22" s="9"/>
      <c r="H22" s="9" t="s">
        <v>16</v>
      </c>
      <c r="I22" s="9" t="s">
        <v>17</v>
      </c>
      <c r="J22" s="9" t="s">
        <v>16</v>
      </c>
      <c r="K22" s="9" t="s">
        <v>16</v>
      </c>
      <c r="L22" s="9" t="s">
        <v>16</v>
      </c>
      <c r="M22" s="9" t="s">
        <v>17</v>
      </c>
      <c r="N22" s="9" t="s">
        <v>16</v>
      </c>
      <c r="O22" s="9" t="s">
        <v>16</v>
      </c>
      <c r="P22" s="2">
        <f>COUNTIF(C22:O22,"a")</f>
        <v>10</v>
      </c>
      <c r="Q22" s="2"/>
      <c r="R22" s="9" t="s">
        <v>17</v>
      </c>
      <c r="S22" s="9" t="s">
        <v>17</v>
      </c>
      <c r="T22" s="9" t="s">
        <v>17</v>
      </c>
      <c r="U22" s="9" t="s">
        <v>16</v>
      </c>
      <c r="V22" s="9" t="s">
        <v>17</v>
      </c>
      <c r="W22" s="9" t="s">
        <v>17</v>
      </c>
      <c r="X22" s="9" t="s">
        <v>17</v>
      </c>
      <c r="Y22" s="9" t="s">
        <v>16</v>
      </c>
      <c r="Z22" s="9" t="s">
        <v>16</v>
      </c>
      <c r="AA22" s="9" t="s">
        <v>17</v>
      </c>
      <c r="AB22" s="9" t="s">
        <v>17</v>
      </c>
      <c r="AC22" s="2">
        <f>COUNTIF(R22:AB22,"a")</f>
        <v>3</v>
      </c>
      <c r="AD22" s="2"/>
      <c r="AE22" s="9" t="s">
        <v>16</v>
      </c>
      <c r="AF22" s="9" t="s">
        <v>17</v>
      </c>
      <c r="AG22" s="9" t="s">
        <v>17</v>
      </c>
      <c r="AH22" s="9" t="s">
        <v>17</v>
      </c>
      <c r="AI22" s="9" t="s">
        <v>16</v>
      </c>
      <c r="AJ22" s="9" t="s">
        <v>16</v>
      </c>
      <c r="AK22" s="9"/>
      <c r="AL22" s="9"/>
      <c r="AM22" s="9"/>
      <c r="AN22" s="9"/>
      <c r="AO22" s="9" t="s">
        <v>16</v>
      </c>
      <c r="AP22" s="9" t="s">
        <v>16</v>
      </c>
      <c r="AQ22" s="9" t="s">
        <v>17</v>
      </c>
      <c r="AR22" s="9" t="s">
        <v>16</v>
      </c>
      <c r="AS22" s="9" t="s">
        <v>17</v>
      </c>
      <c r="AT22" s="9" t="s">
        <v>16</v>
      </c>
      <c r="AU22" s="9" t="s">
        <v>17</v>
      </c>
      <c r="AV22" s="9" t="s">
        <v>16</v>
      </c>
      <c r="AW22" s="9" t="s">
        <v>17</v>
      </c>
      <c r="AX22" s="9" t="s">
        <v>16</v>
      </c>
      <c r="AY22" s="2">
        <f>COUNTIF(AE22:AX22,"a")</f>
        <v>9</v>
      </c>
      <c r="AZ22" s="2"/>
      <c r="BA22" s="9" t="s">
        <v>17</v>
      </c>
      <c r="BB22" s="9" t="s">
        <v>17</v>
      </c>
      <c r="BC22" s="9" t="s">
        <v>16</v>
      </c>
      <c r="BD22" s="9" t="s">
        <v>16</v>
      </c>
      <c r="BE22" s="9" t="s">
        <v>16</v>
      </c>
      <c r="BF22" s="9" t="s">
        <v>16</v>
      </c>
      <c r="BG22" s="9" t="s">
        <v>16</v>
      </c>
      <c r="BH22" s="9" t="s">
        <v>16</v>
      </c>
      <c r="BI22" s="9" t="s">
        <v>16</v>
      </c>
      <c r="BJ22" s="9" t="s">
        <v>16</v>
      </c>
      <c r="BK22" s="9" t="s">
        <v>16</v>
      </c>
      <c r="BL22" s="9" t="s">
        <v>16</v>
      </c>
      <c r="BM22" s="9" t="s">
        <v>17</v>
      </c>
      <c r="BN22" s="9" t="s">
        <v>17</v>
      </c>
      <c r="BO22" s="2">
        <f>COUNTIF(BA22:BN22,"a")</f>
        <v>10</v>
      </c>
      <c r="BP22" s="2"/>
      <c r="BQ22" s="9"/>
      <c r="BR22" s="9"/>
      <c r="BS22" s="9"/>
      <c r="BT22" s="9"/>
      <c r="BU22" s="9"/>
      <c r="BV22" s="9"/>
      <c r="BW22" s="9"/>
      <c r="BX22" s="9"/>
      <c r="BY22" s="2"/>
      <c r="BZ22" s="2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2"/>
      <c r="CV22" s="2"/>
      <c r="CW22" s="9"/>
      <c r="CX22" s="9"/>
      <c r="CY22" s="9"/>
      <c r="CZ22" s="9" t="s">
        <v>16</v>
      </c>
      <c r="DA22" s="2">
        <f>-COUNTIF(CW22:CZ22,"a")</f>
        <v>-1</v>
      </c>
      <c r="DB22" s="2"/>
      <c r="DD22" s="3">
        <f>IF($C22="ab","ab",SUM(P22,AC22,AY22,BO22,BY22,CU22,DA22))</f>
        <v>31</v>
      </c>
      <c r="DE22" s="3">
        <f>IF($C22="ab","ab",ROUND(DD22/$DD$3*20,2))</f>
        <v>10.69</v>
      </c>
      <c r="DF22" s="3">
        <v>11.75</v>
      </c>
    </row>
    <row r="23" spans="1:197" ht="13.5">
      <c r="A23" s="13">
        <v>1280</v>
      </c>
      <c r="B23" s="13"/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  <c r="K23" s="9" t="s">
        <v>16</v>
      </c>
      <c r="L23" s="9" t="s">
        <v>16</v>
      </c>
      <c r="M23" s="9" t="s">
        <v>16</v>
      </c>
      <c r="N23" s="9" t="s">
        <v>16</v>
      </c>
      <c r="O23" s="9" t="s">
        <v>16</v>
      </c>
      <c r="P23" s="2">
        <f>COUNTIF(C23:O23,"a")</f>
        <v>13</v>
      </c>
      <c r="Q23" s="2"/>
      <c r="R23" s="9" t="s">
        <v>16</v>
      </c>
      <c r="S23" s="9" t="s">
        <v>17</v>
      </c>
      <c r="T23" s="9" t="s">
        <v>16</v>
      </c>
      <c r="U23" s="9" t="s">
        <v>16</v>
      </c>
      <c r="V23" s="9" t="s">
        <v>16</v>
      </c>
      <c r="W23" s="9" t="s">
        <v>17</v>
      </c>
      <c r="X23" s="9" t="s">
        <v>17</v>
      </c>
      <c r="Y23" s="9" t="s">
        <v>16</v>
      </c>
      <c r="Z23" s="9" t="s">
        <v>16</v>
      </c>
      <c r="AA23" s="9" t="s">
        <v>16</v>
      </c>
      <c r="AB23" s="9" t="s">
        <v>17</v>
      </c>
      <c r="AC23" s="2">
        <f>COUNTIF(R23:AB23,"a")</f>
        <v>7</v>
      </c>
      <c r="AD23" s="2"/>
      <c r="AE23" s="9" t="s">
        <v>16</v>
      </c>
      <c r="AF23" s="9"/>
      <c r="AG23" s="9" t="s">
        <v>16</v>
      </c>
      <c r="AH23" s="9" t="s">
        <v>16</v>
      </c>
      <c r="AI23" s="9" t="s">
        <v>16</v>
      </c>
      <c r="AJ23" s="9" t="s">
        <v>16</v>
      </c>
      <c r="AK23" s="9" t="s">
        <v>16</v>
      </c>
      <c r="AL23" s="9" t="s">
        <v>16</v>
      </c>
      <c r="AM23" s="9" t="s">
        <v>16</v>
      </c>
      <c r="AN23" s="9" t="s">
        <v>16</v>
      </c>
      <c r="AO23" s="9" t="s">
        <v>16</v>
      </c>
      <c r="AP23" s="9" t="s">
        <v>16</v>
      </c>
      <c r="AQ23" s="9" t="s">
        <v>16</v>
      </c>
      <c r="AR23" s="9" t="s">
        <v>16</v>
      </c>
      <c r="AS23" s="9" t="s">
        <v>17</v>
      </c>
      <c r="AT23" s="9" t="s">
        <v>16</v>
      </c>
      <c r="AU23" s="9" t="s">
        <v>16</v>
      </c>
      <c r="AV23" s="9" t="s">
        <v>16</v>
      </c>
      <c r="AW23" s="9" t="s">
        <v>17</v>
      </c>
      <c r="AX23" s="9" t="s">
        <v>16</v>
      </c>
      <c r="AY23" s="2">
        <f>COUNTIF(AE23:AX23,"a")</f>
        <v>17</v>
      </c>
      <c r="AZ23" s="2"/>
      <c r="BA23" s="9" t="s">
        <v>16</v>
      </c>
      <c r="BB23" s="9" t="s">
        <v>16</v>
      </c>
      <c r="BC23" s="9" t="s">
        <v>16</v>
      </c>
      <c r="BD23" s="9" t="s">
        <v>16</v>
      </c>
      <c r="BE23" s="9" t="s">
        <v>16</v>
      </c>
      <c r="BF23" s="9" t="s">
        <v>16</v>
      </c>
      <c r="BG23" s="9" t="s">
        <v>16</v>
      </c>
      <c r="BH23" s="9" t="s">
        <v>16</v>
      </c>
      <c r="BI23" s="9" t="s">
        <v>16</v>
      </c>
      <c r="BJ23" s="9" t="s">
        <v>16</v>
      </c>
      <c r="BK23" s="9" t="s">
        <v>17</v>
      </c>
      <c r="BL23" s="9" t="s">
        <v>17</v>
      </c>
      <c r="BM23" s="9" t="s">
        <v>16</v>
      </c>
      <c r="BN23" s="9" t="s">
        <v>16</v>
      </c>
      <c r="BO23" s="2">
        <f>COUNTIF(BA23:BN23,"a")</f>
        <v>12</v>
      </c>
      <c r="BP23" s="2"/>
      <c r="BQ23" s="9"/>
      <c r="BR23" s="9"/>
      <c r="BS23" s="9"/>
      <c r="BT23" s="9"/>
      <c r="BU23" s="9"/>
      <c r="BV23" s="9"/>
      <c r="BW23" s="9"/>
      <c r="BX23" s="9"/>
      <c r="BY23" s="2"/>
      <c r="BZ23" s="2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2"/>
      <c r="CV23" s="2"/>
      <c r="CW23" s="9" t="s">
        <v>16</v>
      </c>
      <c r="CX23" s="9"/>
      <c r="CY23" s="9"/>
      <c r="CZ23" s="9"/>
      <c r="DA23" s="2">
        <f>-COUNTIF(CW23:CZ23,"a")</f>
        <v>-1</v>
      </c>
      <c r="DB23" s="2"/>
      <c r="DD23" s="3">
        <f>IF($C23="ab","ab",SUM(P23,AC23,AY23,BO23,BY23,CU23,DA23))</f>
        <v>48</v>
      </c>
      <c r="DE23" s="3">
        <f>IF($C23="ab","ab",ROUND(DD23/$DD$3*20,2))</f>
        <v>16.550000000000001</v>
      </c>
      <c r="DF23" s="3">
        <v>16.75</v>
      </c>
    </row>
    <row r="24" spans="1:197" ht="13.5">
      <c r="A24" s="13">
        <v>1290</v>
      </c>
      <c r="B24" s="13"/>
      <c r="C24" s="9"/>
      <c r="D24" s="9" t="s">
        <v>16</v>
      </c>
      <c r="E24" s="9" t="s">
        <v>16</v>
      </c>
      <c r="F24" s="9" t="s">
        <v>16</v>
      </c>
      <c r="G24" s="9"/>
      <c r="H24" s="9" t="s">
        <v>16</v>
      </c>
      <c r="I24" s="9" t="s">
        <v>16</v>
      </c>
      <c r="J24" s="9" t="s">
        <v>16</v>
      </c>
      <c r="K24" s="9" t="s">
        <v>16</v>
      </c>
      <c r="L24" s="9" t="s">
        <v>16</v>
      </c>
      <c r="M24" s="9" t="s">
        <v>16</v>
      </c>
      <c r="N24" s="9" t="s">
        <v>16</v>
      </c>
      <c r="O24" s="9" t="s">
        <v>16</v>
      </c>
      <c r="P24" s="2">
        <f>COUNTIF(C24:O24,"a")</f>
        <v>11</v>
      </c>
      <c r="Q24" s="2"/>
      <c r="R24" s="9" t="s">
        <v>17</v>
      </c>
      <c r="S24" s="9" t="s">
        <v>17</v>
      </c>
      <c r="T24" s="9" t="s">
        <v>16</v>
      </c>
      <c r="U24" s="9" t="s">
        <v>17</v>
      </c>
      <c r="V24" s="9" t="s">
        <v>16</v>
      </c>
      <c r="W24" s="9" t="s">
        <v>16</v>
      </c>
      <c r="X24" s="9" t="s">
        <v>17</v>
      </c>
      <c r="Y24" s="9" t="s">
        <v>16</v>
      </c>
      <c r="Z24" s="9" t="s">
        <v>16</v>
      </c>
      <c r="AA24" s="9" t="s">
        <v>17</v>
      </c>
      <c r="AB24" s="9" t="s">
        <v>17</v>
      </c>
      <c r="AC24" s="2">
        <f>COUNTIF(R24:AB24,"a")</f>
        <v>5</v>
      </c>
      <c r="AD24" s="2"/>
      <c r="AE24" s="9" t="s">
        <v>16</v>
      </c>
      <c r="AF24" s="9" t="s">
        <v>17</v>
      </c>
      <c r="AG24" s="9" t="s">
        <v>16</v>
      </c>
      <c r="AH24" s="9" t="s">
        <v>16</v>
      </c>
      <c r="AI24" s="9" t="s">
        <v>16</v>
      </c>
      <c r="AJ24" s="9" t="s">
        <v>16</v>
      </c>
      <c r="AK24" s="9" t="s">
        <v>16</v>
      </c>
      <c r="AL24" s="9" t="s">
        <v>16</v>
      </c>
      <c r="AM24" s="9" t="s">
        <v>16</v>
      </c>
      <c r="AN24" s="9" t="s">
        <v>16</v>
      </c>
      <c r="AO24" s="9" t="s">
        <v>17</v>
      </c>
      <c r="AP24" s="9" t="s">
        <v>16</v>
      </c>
      <c r="AQ24" s="9" t="s">
        <v>17</v>
      </c>
      <c r="AR24" s="9" t="s">
        <v>17</v>
      </c>
      <c r="AS24" s="9" t="s">
        <v>16</v>
      </c>
      <c r="AT24" s="9" t="s">
        <v>17</v>
      </c>
      <c r="AU24" s="9" t="s">
        <v>17</v>
      </c>
      <c r="AV24" s="9" t="s">
        <v>17</v>
      </c>
      <c r="AW24" s="9" t="s">
        <v>17</v>
      </c>
      <c r="AX24" s="9" t="s">
        <v>16</v>
      </c>
      <c r="AY24" s="2">
        <f>COUNTIF(AE24:AX24,"a")</f>
        <v>12</v>
      </c>
      <c r="AZ24" s="2"/>
      <c r="BA24" s="9" t="s">
        <v>17</v>
      </c>
      <c r="BB24" s="9" t="s">
        <v>17</v>
      </c>
      <c r="BC24" s="9" t="s">
        <v>16</v>
      </c>
      <c r="BD24" s="9" t="s">
        <v>16</v>
      </c>
      <c r="BE24" s="9" t="s">
        <v>16</v>
      </c>
      <c r="BF24" s="9" t="s">
        <v>16</v>
      </c>
      <c r="BG24" s="9" t="s">
        <v>16</v>
      </c>
      <c r="BH24" s="9" t="s">
        <v>16</v>
      </c>
      <c r="BI24" s="9" t="s">
        <v>16</v>
      </c>
      <c r="BJ24" s="9" t="s">
        <v>16</v>
      </c>
      <c r="BK24" s="9" t="s">
        <v>16</v>
      </c>
      <c r="BL24" s="9" t="s">
        <v>16</v>
      </c>
      <c r="BM24" s="9" t="s">
        <v>17</v>
      </c>
      <c r="BN24" s="9" t="s">
        <v>17</v>
      </c>
      <c r="BO24" s="2">
        <f>COUNTIF(BA24:BN24,"a")</f>
        <v>10</v>
      </c>
      <c r="BP24" s="2"/>
      <c r="BQ24" s="9"/>
      <c r="BR24" s="9"/>
      <c r="BS24" s="9"/>
      <c r="BT24" s="9"/>
      <c r="BU24" s="9"/>
      <c r="BV24" s="9"/>
      <c r="BW24" s="9"/>
      <c r="BX24" s="9"/>
      <c r="BY24" s="2"/>
      <c r="BZ24" s="2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2"/>
      <c r="CV24" s="2"/>
      <c r="CW24" s="9" t="s">
        <v>16</v>
      </c>
      <c r="CX24" s="9"/>
      <c r="CY24" s="9"/>
      <c r="CZ24" s="9"/>
      <c r="DA24" s="2">
        <f>-COUNTIF(CW24:CZ24,"a")</f>
        <v>-1</v>
      </c>
      <c r="DB24" s="2"/>
      <c r="DD24" s="3">
        <f>IF($C24="ab","ab",SUM(P24,AC24,AY24,BO24,BY24,CU24,DA24))</f>
        <v>37</v>
      </c>
      <c r="DE24" s="3">
        <f>IF($C24="ab","ab",ROUND(DD24/$DD$3*20,2))</f>
        <v>12.76</v>
      </c>
      <c r="DF24" s="3">
        <v>15</v>
      </c>
    </row>
    <row r="25" spans="1:197" ht="13.5">
      <c r="A25" s="13">
        <v>1360</v>
      </c>
      <c r="B25" s="13"/>
      <c r="C25" s="9"/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17</v>
      </c>
      <c r="I25" s="9" t="s">
        <v>16</v>
      </c>
      <c r="J25" s="9" t="s">
        <v>16</v>
      </c>
      <c r="K25" s="9" t="s">
        <v>16</v>
      </c>
      <c r="L25" s="9" t="s">
        <v>16</v>
      </c>
      <c r="M25" s="9" t="s">
        <v>16</v>
      </c>
      <c r="N25" s="9" t="s">
        <v>16</v>
      </c>
      <c r="O25" s="9" t="s">
        <v>16</v>
      </c>
      <c r="P25" s="2">
        <f>COUNTIF(C25:O25,"a")</f>
        <v>11</v>
      </c>
      <c r="Q25" s="2"/>
      <c r="R25" s="9" t="s">
        <v>16</v>
      </c>
      <c r="S25" s="9" t="s">
        <v>17</v>
      </c>
      <c r="T25" s="9" t="s">
        <v>16</v>
      </c>
      <c r="U25" s="9" t="s">
        <v>16</v>
      </c>
      <c r="V25" s="9" t="s">
        <v>16</v>
      </c>
      <c r="W25" s="9" t="s">
        <v>16</v>
      </c>
      <c r="X25" s="9" t="s">
        <v>16</v>
      </c>
      <c r="Y25" s="9" t="s">
        <v>16</v>
      </c>
      <c r="Z25" s="9" t="s">
        <v>17</v>
      </c>
      <c r="AA25" s="9"/>
      <c r="AB25" s="9"/>
      <c r="AC25" s="2">
        <f>COUNTIF(R25:AB25,"a")</f>
        <v>7</v>
      </c>
      <c r="AD25" s="2"/>
      <c r="AE25" s="9" t="s">
        <v>16</v>
      </c>
      <c r="AF25" s="9"/>
      <c r="AG25" s="9" t="s">
        <v>16</v>
      </c>
      <c r="AH25" s="9" t="s">
        <v>16</v>
      </c>
      <c r="AI25" s="9" t="s">
        <v>16</v>
      </c>
      <c r="AJ25" s="9" t="s">
        <v>16</v>
      </c>
      <c r="AK25" s="9" t="s">
        <v>16</v>
      </c>
      <c r="AL25" s="9" t="s">
        <v>16</v>
      </c>
      <c r="AM25" s="9" t="s">
        <v>16</v>
      </c>
      <c r="AN25" s="9" t="s">
        <v>17</v>
      </c>
      <c r="AO25" s="9" t="s">
        <v>16</v>
      </c>
      <c r="AP25" s="9" t="s">
        <v>16</v>
      </c>
      <c r="AQ25" s="9" t="s">
        <v>16</v>
      </c>
      <c r="AR25" s="9" t="s">
        <v>16</v>
      </c>
      <c r="AS25" s="9" t="s">
        <v>16</v>
      </c>
      <c r="AT25" s="9" t="s">
        <v>16</v>
      </c>
      <c r="AU25" s="9" t="s">
        <v>17</v>
      </c>
      <c r="AV25" s="9" t="s">
        <v>16</v>
      </c>
      <c r="AW25" s="9" t="s">
        <v>17</v>
      </c>
      <c r="AX25" s="9" t="s">
        <v>17</v>
      </c>
      <c r="AY25" s="2">
        <f>COUNTIF(AE25:AX25,"a")</f>
        <v>15</v>
      </c>
      <c r="AZ25" s="2"/>
      <c r="BA25" s="9" t="s">
        <v>16</v>
      </c>
      <c r="BB25" s="9" t="s">
        <v>16</v>
      </c>
      <c r="BC25" s="9" t="s">
        <v>16</v>
      </c>
      <c r="BD25" s="9" t="s">
        <v>16</v>
      </c>
      <c r="BE25" s="9" t="s">
        <v>16</v>
      </c>
      <c r="BF25" s="9" t="s">
        <v>16</v>
      </c>
      <c r="BG25" s="9" t="s">
        <v>16</v>
      </c>
      <c r="BH25" s="9" t="s">
        <v>16</v>
      </c>
      <c r="BI25" s="9" t="s">
        <v>16</v>
      </c>
      <c r="BJ25" s="9" t="s">
        <v>16</v>
      </c>
      <c r="BK25" s="9" t="s">
        <v>17</v>
      </c>
      <c r="BL25" s="9" t="s">
        <v>17</v>
      </c>
      <c r="BM25" s="9" t="s">
        <v>16</v>
      </c>
      <c r="BN25" s="9" t="s">
        <v>16</v>
      </c>
      <c r="BO25" s="2">
        <f>COUNTIF(BA25:BN25,"a")</f>
        <v>12</v>
      </c>
      <c r="BP25" s="2"/>
      <c r="BQ25" s="9"/>
      <c r="BR25" s="9"/>
      <c r="BS25" s="9"/>
      <c r="BT25" s="9"/>
      <c r="BU25" s="9"/>
      <c r="BV25" s="9"/>
      <c r="BW25" s="9"/>
      <c r="BX25" s="9"/>
      <c r="BY25" s="2"/>
      <c r="BZ25" s="2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2"/>
      <c r="CV25" s="2"/>
      <c r="CW25" s="9" t="s">
        <v>16</v>
      </c>
      <c r="CX25" s="9"/>
      <c r="CY25" s="9"/>
      <c r="CZ25" s="9"/>
      <c r="DA25" s="2">
        <f>-COUNTIF(CW25:CZ25,"a")</f>
        <v>-1</v>
      </c>
      <c r="DB25" s="2"/>
      <c r="DD25" s="3">
        <f>IF($C25="ab","ab",SUM(P25,AC25,AY25,BO25,BY25,CU25,DA25))</f>
        <v>44</v>
      </c>
      <c r="DE25" s="3">
        <f>IF($C25="ab","ab",ROUND(DD25/$DD$3*20,2))</f>
        <v>15.17</v>
      </c>
      <c r="DF25" s="3">
        <v>15.75</v>
      </c>
    </row>
    <row r="26" spans="1:197" ht="13.5">
      <c r="A26" s="13">
        <v>1370</v>
      </c>
      <c r="B26" s="13"/>
      <c r="C26" s="9"/>
      <c r="D26" s="9" t="s">
        <v>16</v>
      </c>
      <c r="E26" s="9" t="s">
        <v>16</v>
      </c>
      <c r="F26" s="9" t="s">
        <v>17</v>
      </c>
      <c r="G26" s="9"/>
      <c r="H26" s="9" t="s">
        <v>17</v>
      </c>
      <c r="I26" s="9" t="s">
        <v>17</v>
      </c>
      <c r="J26" s="9" t="s">
        <v>16</v>
      </c>
      <c r="K26" s="9" t="s">
        <v>17</v>
      </c>
      <c r="L26" s="9" t="s">
        <v>16</v>
      </c>
      <c r="M26" s="9" t="s">
        <v>17</v>
      </c>
      <c r="N26" s="9"/>
      <c r="O26" s="9" t="s">
        <v>16</v>
      </c>
      <c r="P26" s="2">
        <f>COUNTIF(C26:O26,"a")</f>
        <v>5</v>
      </c>
      <c r="Q26" s="2"/>
      <c r="R26" s="9" t="s">
        <v>17</v>
      </c>
      <c r="S26" s="9" t="s">
        <v>17</v>
      </c>
      <c r="T26" s="9" t="s">
        <v>17</v>
      </c>
      <c r="U26" s="9" t="s">
        <v>17</v>
      </c>
      <c r="V26" s="9"/>
      <c r="W26" s="9" t="s">
        <v>17</v>
      </c>
      <c r="X26" s="9" t="s">
        <v>17</v>
      </c>
      <c r="Y26" s="9" t="s">
        <v>16</v>
      </c>
      <c r="Z26" s="9" t="s">
        <v>16</v>
      </c>
      <c r="AA26" s="9" t="s">
        <v>17</v>
      </c>
      <c r="AB26" s="9" t="s">
        <v>17</v>
      </c>
      <c r="AC26" s="2">
        <f>COUNTIF(R26:AB26,"a")</f>
        <v>2</v>
      </c>
      <c r="AD26" s="2"/>
      <c r="AE26" s="9" t="s">
        <v>16</v>
      </c>
      <c r="AF26" s="9"/>
      <c r="AG26" s="9" t="s">
        <v>16</v>
      </c>
      <c r="AH26" s="9" t="s">
        <v>17</v>
      </c>
      <c r="AI26" s="9" t="s">
        <v>16</v>
      </c>
      <c r="AJ26" s="9" t="s">
        <v>17</v>
      </c>
      <c r="AK26" s="9" t="s">
        <v>17</v>
      </c>
      <c r="AL26" s="9"/>
      <c r="AM26" s="9" t="s">
        <v>17</v>
      </c>
      <c r="AN26" s="9"/>
      <c r="AO26" s="9" t="s">
        <v>17</v>
      </c>
      <c r="AP26" s="9" t="s">
        <v>16</v>
      </c>
      <c r="AQ26" s="9" t="s">
        <v>17</v>
      </c>
      <c r="AR26" s="9" t="s">
        <v>17</v>
      </c>
      <c r="AS26" s="9" t="s">
        <v>17</v>
      </c>
      <c r="AT26" s="9" t="s">
        <v>17</v>
      </c>
      <c r="AU26" s="9" t="s">
        <v>17</v>
      </c>
      <c r="AV26" s="9"/>
      <c r="AW26" s="9"/>
      <c r="AX26" s="9" t="s">
        <v>17</v>
      </c>
      <c r="AY26" s="2">
        <f>COUNTIF(AE26:AX26,"a")</f>
        <v>4</v>
      </c>
      <c r="AZ26" s="2"/>
      <c r="BA26" s="9" t="s">
        <v>16</v>
      </c>
      <c r="BB26" s="9" t="s">
        <v>16</v>
      </c>
      <c r="BC26" s="9" t="s">
        <v>16</v>
      </c>
      <c r="BD26" s="9" t="s">
        <v>16</v>
      </c>
      <c r="BE26" s="9" t="s">
        <v>17</v>
      </c>
      <c r="BF26" s="9" t="s">
        <v>17</v>
      </c>
      <c r="BG26" s="9" t="s">
        <v>16</v>
      </c>
      <c r="BH26" s="9" t="s">
        <v>16</v>
      </c>
      <c r="BI26" s="9" t="s">
        <v>16</v>
      </c>
      <c r="BJ26" s="9" t="s">
        <v>16</v>
      </c>
      <c r="BK26" s="9" t="s">
        <v>17</v>
      </c>
      <c r="BL26" s="9" t="s">
        <v>17</v>
      </c>
      <c r="BM26" s="9" t="s">
        <v>17</v>
      </c>
      <c r="BN26" s="9" t="s">
        <v>17</v>
      </c>
      <c r="BO26" s="2">
        <f>COUNTIF(BA26:BN26,"a")</f>
        <v>8</v>
      </c>
      <c r="BP26" s="2"/>
      <c r="BQ26" s="9"/>
      <c r="BR26" s="9"/>
      <c r="BS26" s="9"/>
      <c r="BT26" s="9"/>
      <c r="BU26" s="9"/>
      <c r="BV26" s="9"/>
      <c r="BW26" s="9"/>
      <c r="BX26" s="9"/>
      <c r="BY26" s="2"/>
      <c r="BZ26" s="2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2"/>
      <c r="CV26" s="2"/>
      <c r="CW26" s="9"/>
      <c r="CX26" s="9"/>
      <c r="CY26" s="9"/>
      <c r="CZ26" s="9"/>
      <c r="DA26" s="2">
        <f>-COUNTIF(CW26:CZ26,"a")</f>
        <v>0</v>
      </c>
      <c r="DB26" s="2"/>
      <c r="DD26" s="3">
        <f>IF($C26="ab","ab",SUM(P26,AC26,AY26,BO26,BY26,CU26,DA26))</f>
        <v>19</v>
      </c>
      <c r="DE26" s="3">
        <f>IF($C26="ab","ab",ROUND(DD26/$DD$3*20,2))</f>
        <v>6.5499999999999998</v>
      </c>
      <c r="DF26" s="3">
        <v>7.5</v>
      </c>
    </row>
    <row r="27" spans="1:197" ht="13.5">
      <c r="A27" s="13">
        <v>1440</v>
      </c>
      <c r="B27" s="13"/>
      <c r="C27" s="9"/>
      <c r="D27" s="9" t="s">
        <v>16</v>
      </c>
      <c r="E27" s="9" t="s">
        <v>16</v>
      </c>
      <c r="F27" s="9"/>
      <c r="G27" s="9" t="s">
        <v>16</v>
      </c>
      <c r="H27" s="9"/>
      <c r="I27" s="9" t="s">
        <v>16</v>
      </c>
      <c r="J27" s="9" t="s">
        <v>16</v>
      </c>
      <c r="K27" s="9" t="s">
        <v>16</v>
      </c>
      <c r="L27" s="9" t="s">
        <v>16</v>
      </c>
      <c r="M27" s="9" t="s">
        <v>16</v>
      </c>
      <c r="N27" s="9" t="s">
        <v>16</v>
      </c>
      <c r="O27" s="9" t="s">
        <v>16</v>
      </c>
      <c r="P27" s="2">
        <f>COUNTIF(C27:O27,"a")</f>
        <v>10</v>
      </c>
      <c r="Q27" s="2"/>
      <c r="R27" s="9" t="s">
        <v>16</v>
      </c>
      <c r="S27" s="9" t="s">
        <v>17</v>
      </c>
      <c r="T27" s="9" t="s">
        <v>17</v>
      </c>
      <c r="U27" s="9"/>
      <c r="V27" s="9"/>
      <c r="W27" s="9"/>
      <c r="X27" s="9"/>
      <c r="Y27" s="9" t="s">
        <v>16</v>
      </c>
      <c r="Z27" s="9" t="s">
        <v>16</v>
      </c>
      <c r="AA27" s="9" t="s">
        <v>17</v>
      </c>
      <c r="AB27" s="9" t="s">
        <v>17</v>
      </c>
      <c r="AC27" s="2">
        <f>COUNTIF(R27:AB27,"a")</f>
        <v>3</v>
      </c>
      <c r="AD27" s="2"/>
      <c r="AE27" s="9" t="s">
        <v>16</v>
      </c>
      <c r="AF27" s="9" t="s">
        <v>17</v>
      </c>
      <c r="AG27" s="9" t="s">
        <v>16</v>
      </c>
      <c r="AH27" s="9" t="s">
        <v>17</v>
      </c>
      <c r="AI27" s="9" t="s">
        <v>16</v>
      </c>
      <c r="AJ27" s="9" t="s">
        <v>16</v>
      </c>
      <c r="AK27" s="9" t="s">
        <v>17</v>
      </c>
      <c r="AL27" s="9"/>
      <c r="AM27" s="9" t="s">
        <v>17</v>
      </c>
      <c r="AN27" s="9"/>
      <c r="AO27" s="9" t="s">
        <v>16</v>
      </c>
      <c r="AP27" s="9" t="s">
        <v>16</v>
      </c>
      <c r="AQ27" s="9" t="s">
        <v>16</v>
      </c>
      <c r="AR27" s="9" t="s">
        <v>16</v>
      </c>
      <c r="AS27" s="9" t="s">
        <v>17</v>
      </c>
      <c r="AT27" s="9" t="s">
        <v>16</v>
      </c>
      <c r="AU27" s="9" t="s">
        <v>17</v>
      </c>
      <c r="AV27" s="9"/>
      <c r="AW27" s="9"/>
      <c r="AX27" s="9"/>
      <c r="AY27" s="2">
        <f>COUNTIF(AE27:AX27,"a")</f>
        <v>9</v>
      </c>
      <c r="AZ27" s="2"/>
      <c r="BA27" s="9" t="s">
        <v>16</v>
      </c>
      <c r="BB27" s="9" t="s">
        <v>16</v>
      </c>
      <c r="BC27" s="9" t="s">
        <v>16</v>
      </c>
      <c r="BD27" s="9" t="s">
        <v>16</v>
      </c>
      <c r="BE27" s="9" t="s">
        <v>16</v>
      </c>
      <c r="BF27" s="9" t="s">
        <v>16</v>
      </c>
      <c r="BG27" s="9" t="s">
        <v>16</v>
      </c>
      <c r="BH27" s="9" t="s">
        <v>16</v>
      </c>
      <c r="BI27" s="9" t="s">
        <v>16</v>
      </c>
      <c r="BJ27" s="9" t="s">
        <v>16</v>
      </c>
      <c r="BK27" s="9" t="s">
        <v>16</v>
      </c>
      <c r="BL27" s="9" t="s">
        <v>16</v>
      </c>
      <c r="BM27" s="9" t="s">
        <v>16</v>
      </c>
      <c r="BN27" s="9" t="s">
        <v>16</v>
      </c>
      <c r="BO27" s="2">
        <f>COUNTIF(BA27:BN27,"a")</f>
        <v>14</v>
      </c>
      <c r="BP27" s="2"/>
      <c r="BQ27" s="9"/>
      <c r="BR27" s="9"/>
      <c r="BS27" s="9"/>
      <c r="BT27" s="9"/>
      <c r="BU27" s="9"/>
      <c r="BV27" s="9"/>
      <c r="BW27" s="9"/>
      <c r="BX27" s="9"/>
      <c r="BY27" s="2"/>
      <c r="BZ27" s="2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2"/>
      <c r="CV27" s="2"/>
      <c r="CW27" s="9"/>
      <c r="CX27" s="9"/>
      <c r="CY27" s="9"/>
      <c r="CZ27" s="9"/>
      <c r="DA27" s="2">
        <f>-COUNTIF(CW27:CZ27,"a")</f>
        <v>0</v>
      </c>
      <c r="DB27" s="2"/>
      <c r="DD27" s="3">
        <f>IF($C27="ab","ab",SUM(P27,AC27,AY27,BO27,BY27,CU27,DA27))</f>
        <v>36</v>
      </c>
      <c r="DE27" s="3">
        <f>IF($C27="ab","ab",ROUND(DD27/$DD$3*20,2))</f>
        <v>12.41</v>
      </c>
      <c r="DF27" s="3">
        <v>14.75</v>
      </c>
    </row>
    <row r="28" spans="1:197" ht="13.5">
      <c r="A28" s="13">
        <v>1510</v>
      </c>
      <c r="B28" s="13"/>
      <c r="C28" s="9"/>
      <c r="D28" s="9" t="s">
        <v>16</v>
      </c>
      <c r="E28" s="9" t="s">
        <v>16</v>
      </c>
      <c r="F28" s="9"/>
      <c r="G28" s="9" t="s">
        <v>16</v>
      </c>
      <c r="H28" s="9"/>
      <c r="I28" s="9" t="s">
        <v>16</v>
      </c>
      <c r="J28" s="9" t="s">
        <v>16</v>
      </c>
      <c r="K28" s="9" t="s">
        <v>16</v>
      </c>
      <c r="L28" s="9" t="s">
        <v>16</v>
      </c>
      <c r="M28" s="9" t="s">
        <v>16</v>
      </c>
      <c r="N28" s="9" t="s">
        <v>16</v>
      </c>
      <c r="O28" s="9" t="s">
        <v>16</v>
      </c>
      <c r="P28" s="2">
        <f>COUNTIF(C28:O28,"a")</f>
        <v>10</v>
      </c>
      <c r="Q28" s="2"/>
      <c r="R28" s="9" t="s">
        <v>16</v>
      </c>
      <c r="S28" s="9" t="s">
        <v>17</v>
      </c>
      <c r="T28" s="9" t="s">
        <v>16</v>
      </c>
      <c r="U28" s="9"/>
      <c r="V28" s="9"/>
      <c r="W28" s="9"/>
      <c r="X28" s="9"/>
      <c r="Y28" s="9" t="s">
        <v>16</v>
      </c>
      <c r="Z28" s="9" t="s">
        <v>16</v>
      </c>
      <c r="AA28" s="9" t="s">
        <v>17</v>
      </c>
      <c r="AB28" s="9" t="s">
        <v>17</v>
      </c>
      <c r="AC28" s="2">
        <f>COUNTIF(R28:AB28,"a")</f>
        <v>4</v>
      </c>
      <c r="AD28" s="2"/>
      <c r="AE28" s="9" t="s">
        <v>16</v>
      </c>
      <c r="AF28" s="9"/>
      <c r="AG28" s="9" t="s">
        <v>16</v>
      </c>
      <c r="AH28" s="9" t="s">
        <v>16</v>
      </c>
      <c r="AI28" s="9" t="s">
        <v>16</v>
      </c>
      <c r="AJ28" s="9" t="s">
        <v>16</v>
      </c>
      <c r="AK28" s="9" t="s">
        <v>16</v>
      </c>
      <c r="AL28" s="9" t="s">
        <v>16</v>
      </c>
      <c r="AM28" s="9" t="s">
        <v>17</v>
      </c>
      <c r="AN28" s="9"/>
      <c r="AO28" s="9" t="s">
        <v>16</v>
      </c>
      <c r="AP28" s="9" t="s">
        <v>16</v>
      </c>
      <c r="AQ28" s="9" t="s">
        <v>16</v>
      </c>
      <c r="AR28" s="9" t="s">
        <v>16</v>
      </c>
      <c r="AS28" s="9" t="s">
        <v>17</v>
      </c>
      <c r="AT28" s="9" t="s">
        <v>16</v>
      </c>
      <c r="AU28" s="9" t="s">
        <v>16</v>
      </c>
      <c r="AV28" s="9"/>
      <c r="AW28" s="9" t="s">
        <v>17</v>
      </c>
      <c r="AX28" s="9" t="s">
        <v>16</v>
      </c>
      <c r="AY28" s="2">
        <f>COUNTIF(AE28:AX28,"a")</f>
        <v>14</v>
      </c>
      <c r="AZ28" s="2"/>
      <c r="BA28" s="9" t="s">
        <v>16</v>
      </c>
      <c r="BB28" s="9" t="s">
        <v>16</v>
      </c>
      <c r="BC28" s="9" t="s">
        <v>16</v>
      </c>
      <c r="BD28" s="9" t="s">
        <v>16</v>
      </c>
      <c r="BE28" s="9" t="s">
        <v>16</v>
      </c>
      <c r="BF28" s="9" t="s">
        <v>16</v>
      </c>
      <c r="BG28" s="9" t="s">
        <v>16</v>
      </c>
      <c r="BH28" s="9" t="s">
        <v>16</v>
      </c>
      <c r="BI28" s="9" t="s">
        <v>16</v>
      </c>
      <c r="BJ28" s="9" t="s">
        <v>16</v>
      </c>
      <c r="BK28" s="9" t="s">
        <v>16</v>
      </c>
      <c r="BL28" s="9" t="s">
        <v>16</v>
      </c>
      <c r="BM28" s="9" t="s">
        <v>17</v>
      </c>
      <c r="BN28" s="9" t="s">
        <v>17</v>
      </c>
      <c r="BO28" s="2">
        <f>COUNTIF(BA28:BN28,"a")</f>
        <v>12</v>
      </c>
      <c r="BP28" s="2"/>
      <c r="BQ28" s="9"/>
      <c r="BR28" s="9"/>
      <c r="BS28" s="9"/>
      <c r="BT28" s="9"/>
      <c r="BU28" s="9"/>
      <c r="BV28" s="9"/>
      <c r="BW28" s="9"/>
      <c r="BX28" s="9"/>
      <c r="BY28" s="2"/>
      <c r="BZ28" s="2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2"/>
      <c r="CV28" s="2"/>
      <c r="CW28" s="9"/>
      <c r="CX28" s="9"/>
      <c r="CY28" s="9"/>
      <c r="CZ28" s="9"/>
      <c r="DA28" s="2">
        <f>-COUNTIF(CW28:CZ28,"a")</f>
        <v>0</v>
      </c>
      <c r="DB28" s="2"/>
      <c r="DD28" s="3">
        <f>IF($C28="ab","ab",SUM(P28,AC28,AY28,BO28,BY28,CU28,DA28))</f>
        <v>40</v>
      </c>
      <c r="DE28" s="3">
        <f>IF($C28="ab","ab",ROUND(DD28/$DD$3*20,2))</f>
        <v>13.789999999999999</v>
      </c>
      <c r="DF28" s="3">
        <v>15.25</v>
      </c>
    </row>
    <row r="29" spans="1:197" ht="13.27">
      <c r="A29" s="13">
        <v>1550</v>
      </c>
      <c r="B29" s="13"/>
      <c r="C29" s="9"/>
      <c r="D29" s="9" t="s">
        <v>16</v>
      </c>
      <c r="E29" s="9" t="s">
        <v>16</v>
      </c>
      <c r="F29" s="9" t="s">
        <v>16</v>
      </c>
      <c r="G29" s="9" t="s">
        <v>16</v>
      </c>
      <c r="H29" s="9"/>
      <c r="I29" s="9" t="s">
        <v>16</v>
      </c>
      <c r="J29" s="9" t="s">
        <v>16</v>
      </c>
      <c r="K29" s="9" t="s">
        <v>16</v>
      </c>
      <c r="L29" s="9" t="s">
        <v>16</v>
      </c>
      <c r="M29" s="9" t="s">
        <v>16</v>
      </c>
      <c r="N29" s="9" t="s">
        <v>16</v>
      </c>
      <c r="O29" s="9" t="s">
        <v>16</v>
      </c>
      <c r="P29" s="2">
        <f>COUNTIF(C29:O29,"a")</f>
        <v>11</v>
      </c>
      <c r="Q29" s="2"/>
      <c r="R29" s="9" t="s">
        <v>16</v>
      </c>
      <c r="S29" s="9" t="s">
        <v>16</v>
      </c>
      <c r="T29" s="9" t="s">
        <v>16</v>
      </c>
      <c r="U29" s="9" t="s">
        <v>16</v>
      </c>
      <c r="V29" s="9" t="s">
        <v>16</v>
      </c>
      <c r="W29" s="9" t="s">
        <v>16</v>
      </c>
      <c r="X29" s="9" t="s">
        <v>16</v>
      </c>
      <c r="Y29" s="9" t="s">
        <v>16</v>
      </c>
      <c r="Z29" s="9" t="s">
        <v>16</v>
      </c>
      <c r="AA29" s="9" t="s">
        <v>16</v>
      </c>
      <c r="AB29" s="9" t="s">
        <v>17</v>
      </c>
      <c r="AC29" s="2">
        <f>COUNTIF(R29:AB29,"a")</f>
        <v>10</v>
      </c>
      <c r="AD29" s="2"/>
      <c r="AE29" s="9" t="s">
        <v>16</v>
      </c>
      <c r="AF29" s="9" t="s">
        <v>17</v>
      </c>
      <c r="AG29" s="9" t="s">
        <v>17</v>
      </c>
      <c r="AH29" s="9" t="s">
        <v>17</v>
      </c>
      <c r="AI29" s="9" t="s">
        <v>17</v>
      </c>
      <c r="AJ29" s="9" t="s">
        <v>16</v>
      </c>
      <c r="AK29" s="9"/>
      <c r="AL29" s="9"/>
      <c r="AM29" s="9"/>
      <c r="AN29" s="9" t="s">
        <v>16</v>
      </c>
      <c r="AO29" s="9" t="s">
        <v>16</v>
      </c>
      <c r="AP29" s="9" t="s">
        <v>16</v>
      </c>
      <c r="AQ29" s="9" t="s">
        <v>16</v>
      </c>
      <c r="AR29" s="9" t="s">
        <v>16</v>
      </c>
      <c r="AS29" s="9" t="s">
        <v>17</v>
      </c>
      <c r="AT29" s="9" t="s">
        <v>16</v>
      </c>
      <c r="AU29" s="9" t="s">
        <v>16</v>
      </c>
      <c r="AV29" s="9"/>
      <c r="AW29" s="9"/>
      <c r="AX29" s="9" t="s">
        <v>16</v>
      </c>
      <c r="AY29" s="2">
        <f>COUNTIF(AE29:AX29,"a")</f>
        <v>10</v>
      </c>
      <c r="AZ29" s="2"/>
      <c r="BA29" s="9" t="s">
        <v>16</v>
      </c>
      <c r="BB29" s="9" t="s">
        <v>16</v>
      </c>
      <c r="BC29" s="9" t="s">
        <v>16</v>
      </c>
      <c r="BD29" s="9" t="s">
        <v>16</v>
      </c>
      <c r="BE29" s="9" t="s">
        <v>16</v>
      </c>
      <c r="BF29" s="9" t="s">
        <v>16</v>
      </c>
      <c r="BG29" s="9" t="s">
        <v>16</v>
      </c>
      <c r="BH29" s="9" t="s">
        <v>16</v>
      </c>
      <c r="BI29" s="9" t="s">
        <v>16</v>
      </c>
      <c r="BJ29" s="9" t="s">
        <v>16</v>
      </c>
      <c r="BK29" s="9" t="s">
        <v>16</v>
      </c>
      <c r="BL29" s="9" t="s">
        <v>16</v>
      </c>
      <c r="BM29" s="9" t="s">
        <v>16</v>
      </c>
      <c r="BN29" s="9" t="s">
        <v>16</v>
      </c>
      <c r="BO29" s="2">
        <f>COUNTIF(BA29:BN29,"a")</f>
        <v>14</v>
      </c>
      <c r="BP29" s="2"/>
      <c r="BQ29" s="9"/>
      <c r="BR29" s="9"/>
      <c r="BS29" s="9"/>
      <c r="BT29" s="9"/>
      <c r="BU29" s="9"/>
      <c r="BV29" s="9"/>
      <c r="BW29" s="9"/>
      <c r="BX29" s="9"/>
      <c r="BY29" s="2"/>
      <c r="BZ29" s="2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2"/>
      <c r="CV29" s="2"/>
      <c r="CW29" s="9" t="s">
        <v>16</v>
      </c>
      <c r="CX29" s="9"/>
      <c r="CY29" s="9"/>
      <c r="CZ29" s="9"/>
      <c r="DA29" s="2">
        <f>-COUNTIF(CW29:CZ29,"a")</f>
        <v>-1</v>
      </c>
      <c r="DB29" s="2"/>
      <c r="DD29" s="3">
        <f>IF($C29="ab","ab",SUM(P29,AC29,AY29,BO29,BY29,CU29,DA29))</f>
        <v>44</v>
      </c>
      <c r="DE29" s="3">
        <f>IF($C29="ab","ab",ROUND(DD29/$DD$3*20,2))</f>
        <v>15.17</v>
      </c>
      <c r="DF29" s="3">
        <v>17.25</v>
      </c>
    </row>
    <row r="30" spans="1:197" ht="13.5">
      <c r="A30" s="13">
        <v>1660</v>
      </c>
      <c r="B30" s="13" t="s">
        <v>16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">
        <f>COUNTIF(C30:O30,"a")</f>
        <v>0</v>
      </c>
      <c r="Q30" s="2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2">
        <f>COUNTIF(R30:AB30,"a")</f>
        <v>0</v>
      </c>
      <c r="AD30" s="2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">
        <f>COUNTIF(AE30:AX30,"a")</f>
        <v>0</v>
      </c>
      <c r="AZ30" s="2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2">
        <f>COUNTIF(BA30:BN30,"a")</f>
        <v>0</v>
      </c>
      <c r="BP30" s="2"/>
      <c r="BQ30" s="9"/>
      <c r="BR30" s="9"/>
      <c r="BS30" s="9"/>
      <c r="BT30" s="9"/>
      <c r="BU30" s="9"/>
      <c r="BV30" s="9"/>
      <c r="BW30" s="9"/>
      <c r="BX30" s="9"/>
      <c r="BY30" s="2"/>
      <c r="BZ30" s="2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2"/>
      <c r="CV30" s="2"/>
      <c r="CW30" s="9"/>
      <c r="CX30" s="9"/>
      <c r="CY30" s="9"/>
      <c r="CZ30" s="9"/>
      <c r="DA30" s="2">
        <f>-COUNTIF(CW30:CZ30,"a")</f>
        <v>0</v>
      </c>
      <c r="DB30" s="2"/>
      <c r="DD30" s="3">
        <f>IF($C30="ab","ab",SUM(P30,AC30,AY30,BO30,BY30,CU30,DA30))</f>
        <v>0</v>
      </c>
      <c r="DE30" s="3">
        <f>IF($C30="ab","ab",ROUND(DD30/$DD$3*20,2))</f>
        <v>0</v>
      </c>
      <c r="DF30" s="3"/>
    </row>
    <row r="31" spans="1:197" ht="13.5">
      <c r="A31" s="13">
        <v>1680</v>
      </c>
      <c r="B31" s="13"/>
      <c r="C31" s="9"/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  <c r="K31" s="9" t="s">
        <v>16</v>
      </c>
      <c r="L31" s="9" t="s">
        <v>16</v>
      </c>
      <c r="M31" s="9" t="s">
        <v>16</v>
      </c>
      <c r="N31" s="9" t="s">
        <v>16</v>
      </c>
      <c r="O31" s="9" t="s">
        <v>16</v>
      </c>
      <c r="P31" s="2">
        <f>COUNTIF(C31:O31,"a")</f>
        <v>12</v>
      </c>
      <c r="Q31" s="2"/>
      <c r="R31" s="9" t="s">
        <v>16</v>
      </c>
      <c r="S31" s="9"/>
      <c r="T31" s="9" t="s">
        <v>16</v>
      </c>
      <c r="U31" s="9" t="s">
        <v>17</v>
      </c>
      <c r="V31" s="9" t="s">
        <v>16</v>
      </c>
      <c r="W31" s="9"/>
      <c r="X31" s="9"/>
      <c r="Y31" s="9" t="s">
        <v>16</v>
      </c>
      <c r="Z31" s="9" t="s">
        <v>16</v>
      </c>
      <c r="AA31" s="9" t="s">
        <v>17</v>
      </c>
      <c r="AB31" s="9" t="s">
        <v>17</v>
      </c>
      <c r="AC31" s="2">
        <f>COUNTIF(R31:AB31,"a")</f>
        <v>5</v>
      </c>
      <c r="AD31" s="2"/>
      <c r="AE31" s="9" t="s">
        <v>16</v>
      </c>
      <c r="AF31" s="9" t="s">
        <v>17</v>
      </c>
      <c r="AG31" s="9" t="s">
        <v>16</v>
      </c>
      <c r="AH31" s="9" t="s">
        <v>16</v>
      </c>
      <c r="AI31" s="9" t="s">
        <v>16</v>
      </c>
      <c r="AJ31" s="9" t="s">
        <v>16</v>
      </c>
      <c r="AK31" s="9"/>
      <c r="AL31" s="9"/>
      <c r="AM31" s="9"/>
      <c r="AN31" s="9"/>
      <c r="AO31" s="9" t="s">
        <v>16</v>
      </c>
      <c r="AP31" s="9" t="s">
        <v>16</v>
      </c>
      <c r="AQ31" s="9" t="s">
        <v>16</v>
      </c>
      <c r="AR31" s="9" t="s">
        <v>16</v>
      </c>
      <c r="AS31" s="9" t="s">
        <v>17</v>
      </c>
      <c r="AT31" s="9"/>
      <c r="AU31" s="9" t="s">
        <v>16</v>
      </c>
      <c r="AV31" s="9"/>
      <c r="AW31" s="9"/>
      <c r="AX31" s="9"/>
      <c r="AY31" s="2">
        <f>COUNTIF(AE31:AX31,"a")</f>
        <v>10</v>
      </c>
      <c r="AZ31" s="2"/>
      <c r="BA31" s="9" t="s">
        <v>16</v>
      </c>
      <c r="BB31" s="9" t="s">
        <v>16</v>
      </c>
      <c r="BC31" s="9" t="s">
        <v>16</v>
      </c>
      <c r="BD31" s="9" t="s">
        <v>16</v>
      </c>
      <c r="BE31" s="9" t="s">
        <v>16</v>
      </c>
      <c r="BF31" s="9" t="s">
        <v>16</v>
      </c>
      <c r="BG31" s="9" t="s">
        <v>16</v>
      </c>
      <c r="BH31" s="9" t="s">
        <v>16</v>
      </c>
      <c r="BI31" s="9" t="s">
        <v>16</v>
      </c>
      <c r="BJ31" s="9" t="s">
        <v>16</v>
      </c>
      <c r="BK31" s="9"/>
      <c r="BL31" s="9"/>
      <c r="BM31" s="9"/>
      <c r="BN31" s="9"/>
      <c r="BO31" s="2">
        <f>COUNTIF(BA31:BN31,"a")</f>
        <v>10</v>
      </c>
      <c r="BP31" s="2"/>
      <c r="BQ31" s="9"/>
      <c r="BR31" s="9"/>
      <c r="BS31" s="9"/>
      <c r="BT31" s="9"/>
      <c r="BU31" s="9"/>
      <c r="BV31" s="9"/>
      <c r="BW31" s="9"/>
      <c r="BX31" s="9"/>
      <c r="BY31" s="2"/>
      <c r="BZ31" s="2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2"/>
      <c r="CV31" s="2"/>
      <c r="CW31" s="9" t="s">
        <v>16</v>
      </c>
      <c r="CX31" s="9"/>
      <c r="CY31" s="9"/>
      <c r="CZ31" s="9"/>
      <c r="DA31" s="2">
        <f>-COUNTIF(CW31:CZ31,"a")</f>
        <v>-1</v>
      </c>
      <c r="DB31" s="2"/>
      <c r="DD31" s="3">
        <f>IF($C31="ab","ab",SUM(P31,AC31,AY31,BO31,BY31,CU31,DA31))</f>
        <v>36</v>
      </c>
      <c r="DE31" s="3">
        <f>IF($C31="ab","ab",ROUND(DD31/$DD$3*20,2))</f>
        <v>12.41</v>
      </c>
      <c r="DF31" s="3">
        <v>13.75</v>
      </c>
    </row>
    <row r="32" spans="1:197" ht="13.5">
      <c r="A32" s="13">
        <v>1720</v>
      </c>
      <c r="B32" s="13"/>
      <c r="C32" s="9"/>
      <c r="D32" s="9" t="s">
        <v>17</v>
      </c>
      <c r="E32" s="9" t="s">
        <v>16</v>
      </c>
      <c r="F32" s="9" t="s">
        <v>17</v>
      </c>
      <c r="G32" s="9" t="s">
        <v>17</v>
      </c>
      <c r="H32" s="9" t="s">
        <v>16</v>
      </c>
      <c r="I32" s="9" t="s">
        <v>16</v>
      </c>
      <c r="J32" s="9" t="s">
        <v>16</v>
      </c>
      <c r="K32" s="9" t="s">
        <v>16</v>
      </c>
      <c r="L32" s="9" t="s">
        <v>16</v>
      </c>
      <c r="M32" s="9" t="s">
        <v>16</v>
      </c>
      <c r="N32" s="9" t="s">
        <v>16</v>
      </c>
      <c r="O32" s="9" t="s">
        <v>16</v>
      </c>
      <c r="P32" s="2">
        <f>COUNTIF(C32:O32,"a")</f>
        <v>9</v>
      </c>
      <c r="Q32" s="2"/>
      <c r="R32" s="9" t="s">
        <v>17</v>
      </c>
      <c r="S32" s="9" t="s">
        <v>17</v>
      </c>
      <c r="T32" s="9" t="s">
        <v>17</v>
      </c>
      <c r="U32" s="9"/>
      <c r="V32" s="9"/>
      <c r="W32" s="9"/>
      <c r="X32" s="9"/>
      <c r="Y32" s="9" t="s">
        <v>16</v>
      </c>
      <c r="Z32" s="9" t="s">
        <v>16</v>
      </c>
      <c r="AA32" s="9" t="s">
        <v>17</v>
      </c>
      <c r="AB32" s="9" t="s">
        <v>17</v>
      </c>
      <c r="AC32" s="2">
        <f>COUNTIF(R32:AB32,"a")</f>
        <v>2</v>
      </c>
      <c r="AD32" s="2"/>
      <c r="AE32" s="9" t="s">
        <v>16</v>
      </c>
      <c r="AF32" s="9"/>
      <c r="AG32" s="9" t="s">
        <v>17</v>
      </c>
      <c r="AH32" s="9" t="s">
        <v>16</v>
      </c>
      <c r="AI32" s="9" t="s">
        <v>16</v>
      </c>
      <c r="AJ32" s="9" t="s">
        <v>17</v>
      </c>
      <c r="AK32" s="9"/>
      <c r="AL32" s="9"/>
      <c r="AM32" s="9"/>
      <c r="AN32" s="9"/>
      <c r="AO32" s="9" t="s">
        <v>17</v>
      </c>
      <c r="AP32" s="9" t="s">
        <v>17</v>
      </c>
      <c r="AQ32" s="9" t="s">
        <v>17</v>
      </c>
      <c r="AR32" s="9" t="s">
        <v>16</v>
      </c>
      <c r="AS32" s="9" t="s">
        <v>17</v>
      </c>
      <c r="AT32" s="9" t="s">
        <v>16</v>
      </c>
      <c r="AU32" s="9" t="s">
        <v>16</v>
      </c>
      <c r="AV32" s="9" t="s">
        <v>17</v>
      </c>
      <c r="AW32" s="9" t="s">
        <v>17</v>
      </c>
      <c r="AX32" s="9" t="s">
        <v>17</v>
      </c>
      <c r="AY32" s="2">
        <f>COUNTIF(AE32:AX32,"a")</f>
        <v>6</v>
      </c>
      <c r="AZ32" s="2"/>
      <c r="BA32" s="9" t="s">
        <v>16</v>
      </c>
      <c r="BB32" s="9" t="s">
        <v>16</v>
      </c>
      <c r="BC32" s="9" t="s">
        <v>16</v>
      </c>
      <c r="BD32" s="9" t="s">
        <v>16</v>
      </c>
      <c r="BE32" s="9" t="s">
        <v>16</v>
      </c>
      <c r="BF32" s="9" t="s">
        <v>16</v>
      </c>
      <c r="BG32" s="9" t="s">
        <v>16</v>
      </c>
      <c r="BH32" s="9" t="s">
        <v>16</v>
      </c>
      <c r="BI32" s="9" t="s">
        <v>16</v>
      </c>
      <c r="BJ32" s="9" t="s">
        <v>16</v>
      </c>
      <c r="BK32" s="9" t="s">
        <v>17</v>
      </c>
      <c r="BL32" s="9" t="s">
        <v>17</v>
      </c>
      <c r="BM32" s="9" t="s">
        <v>17</v>
      </c>
      <c r="BN32" s="9" t="s">
        <v>17</v>
      </c>
      <c r="BO32" s="2">
        <f>COUNTIF(BA32:BN32,"a")</f>
        <v>10</v>
      </c>
      <c r="BP32" s="2"/>
      <c r="BQ32" s="9"/>
      <c r="BR32" s="9"/>
      <c r="BS32" s="9"/>
      <c r="BT32" s="9"/>
      <c r="BU32" s="9"/>
      <c r="BV32" s="9"/>
      <c r="BW32" s="9"/>
      <c r="BX32" s="9"/>
      <c r="BY32" s="2"/>
      <c r="BZ32" s="2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2"/>
      <c r="CV32" s="2"/>
      <c r="CW32" s="9"/>
      <c r="CX32" s="9"/>
      <c r="CY32" s="9"/>
      <c r="CZ32" s="9"/>
      <c r="DA32" s="2">
        <f>-COUNTIF(CW32:CZ32,"a")</f>
        <v>0</v>
      </c>
      <c r="DB32" s="2"/>
      <c r="DD32" s="3">
        <f>IF($C32="ab","ab",SUM(P32,AC32,AY32,BO32,BY32,CU32,DA32))</f>
        <v>27</v>
      </c>
      <c r="DE32" s="3">
        <f>IF($C32="ab","ab",ROUND(DD32/$DD$3*20,2))</f>
        <v>9.3100000000000005</v>
      </c>
      <c r="DF32" s="3">
        <v>10.25</v>
      </c>
    </row>
    <row r="33" spans="1:197" ht="13.5">
      <c r="A33" s="13">
        <v>1780</v>
      </c>
      <c r="B33" s="13"/>
      <c r="C33" s="9" t="s">
        <v>16</v>
      </c>
      <c r="D33" s="9" t="s">
        <v>16</v>
      </c>
      <c r="E33" s="9" t="s">
        <v>16</v>
      </c>
      <c r="F33" s="9" t="s">
        <v>17</v>
      </c>
      <c r="G33" s="9"/>
      <c r="H33" s="9"/>
      <c r="I33" s="9" t="s">
        <v>16</v>
      </c>
      <c r="J33" s="9" t="s">
        <v>16</v>
      </c>
      <c r="K33" s="9" t="s">
        <v>16</v>
      </c>
      <c r="L33" s="9" t="s">
        <v>16</v>
      </c>
      <c r="M33" s="9" t="s">
        <v>16</v>
      </c>
      <c r="N33" s="9" t="s">
        <v>16</v>
      </c>
      <c r="O33" s="9" t="s">
        <v>16</v>
      </c>
      <c r="P33" s="2">
        <f>COUNTIF(C33:O33,"a")</f>
        <v>10</v>
      </c>
      <c r="Q33" s="2"/>
      <c r="R33" s="9"/>
      <c r="S33" s="9"/>
      <c r="T33" s="9"/>
      <c r="U33" s="9" t="s">
        <v>17</v>
      </c>
      <c r="V33" s="9"/>
      <c r="W33" s="9" t="s">
        <v>16</v>
      </c>
      <c r="X33" s="9" t="s">
        <v>17</v>
      </c>
      <c r="Y33" s="9" t="s">
        <v>16</v>
      </c>
      <c r="Z33" s="9" t="s">
        <v>16</v>
      </c>
      <c r="AA33" s="9"/>
      <c r="AB33" s="9"/>
      <c r="AC33" s="2">
        <f>COUNTIF(R33:AB33,"a")</f>
        <v>3</v>
      </c>
      <c r="AD33" s="2"/>
      <c r="AE33" s="9" t="s">
        <v>16</v>
      </c>
      <c r="AF33" s="9" t="s">
        <v>16</v>
      </c>
      <c r="AG33" s="9" t="s">
        <v>17</v>
      </c>
      <c r="AH33" s="9" t="s">
        <v>17</v>
      </c>
      <c r="AI33" s="9" t="s">
        <v>16</v>
      </c>
      <c r="AJ33" s="9" t="s">
        <v>16</v>
      </c>
      <c r="AK33" s="9" t="s">
        <v>16</v>
      </c>
      <c r="AL33" s="9" t="s">
        <v>16</v>
      </c>
      <c r="AM33" s="9" t="s">
        <v>16</v>
      </c>
      <c r="AN33" s="9" t="s">
        <v>16</v>
      </c>
      <c r="AO33" s="9" t="s">
        <v>16</v>
      </c>
      <c r="AP33" s="9" t="s">
        <v>16</v>
      </c>
      <c r="AQ33" s="9" t="s">
        <v>16</v>
      </c>
      <c r="AR33" s="9" t="s">
        <v>16</v>
      </c>
      <c r="AS33" s="9" t="s">
        <v>16</v>
      </c>
      <c r="AT33" s="9" t="s">
        <v>16</v>
      </c>
      <c r="AU33" s="9" t="s">
        <v>16</v>
      </c>
      <c r="AV33" s="9" t="s">
        <v>17</v>
      </c>
      <c r="AW33" s="9" t="s">
        <v>17</v>
      </c>
      <c r="AX33" s="9" t="s">
        <v>16</v>
      </c>
      <c r="AY33" s="2">
        <f>COUNTIF(AE33:AX33,"a")</f>
        <v>16</v>
      </c>
      <c r="AZ33" s="2"/>
      <c r="BA33" s="9" t="s">
        <v>16</v>
      </c>
      <c r="BB33" s="9" t="s">
        <v>16</v>
      </c>
      <c r="BC33" s="9" t="s">
        <v>16</v>
      </c>
      <c r="BD33" s="9" t="s">
        <v>16</v>
      </c>
      <c r="BE33" s="9" t="s">
        <v>16</v>
      </c>
      <c r="BF33" s="9" t="s">
        <v>16</v>
      </c>
      <c r="BG33" s="9" t="s">
        <v>17</v>
      </c>
      <c r="BH33" s="9" t="s">
        <v>17</v>
      </c>
      <c r="BI33" s="9" t="s">
        <v>16</v>
      </c>
      <c r="BJ33" s="9" t="s">
        <v>16</v>
      </c>
      <c r="BK33" s="9" t="s">
        <v>16</v>
      </c>
      <c r="BL33" s="9" t="s">
        <v>16</v>
      </c>
      <c r="BM33" s="9" t="s">
        <v>16</v>
      </c>
      <c r="BN33" s="9" t="s">
        <v>16</v>
      </c>
      <c r="BO33" s="2">
        <f>COUNTIF(BA33:BN33,"a")</f>
        <v>12</v>
      </c>
      <c r="BP33" s="2"/>
      <c r="BQ33" s="9"/>
      <c r="BR33" s="9"/>
      <c r="BS33" s="9"/>
      <c r="BT33" s="9"/>
      <c r="BU33" s="9"/>
      <c r="BV33" s="9"/>
      <c r="BW33" s="9"/>
      <c r="BX33" s="9"/>
      <c r="BY33" s="2"/>
      <c r="BZ33" s="2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2"/>
      <c r="CV33" s="2"/>
      <c r="CW33" s="9"/>
      <c r="CX33" s="9" t="s">
        <v>16</v>
      </c>
      <c r="CY33" s="9"/>
      <c r="CZ33" s="9"/>
      <c r="DA33" s="2">
        <f>-COUNTIF(CW33:CZ33,"a")</f>
        <v>-1</v>
      </c>
      <c r="DB33" s="2"/>
      <c r="DD33" s="3">
        <f>IF($C33="ab","ab",SUM(P33,AC33,AY33,BO33,BY33,CU33,DA33))</f>
        <v>40</v>
      </c>
      <c r="DE33" s="3">
        <f>IF($C33="ab","ab",ROUND(DD33/$DD$3*20,2))</f>
        <v>13.789999999999999</v>
      </c>
      <c r="DF33" s="3">
        <v>16.25</v>
      </c>
    </row>
    <row r="34" spans="1:197" ht="13.5">
      <c r="A34" s="13">
        <v>1820</v>
      </c>
      <c r="B34" s="13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9" t="s">
        <v>16</v>
      </c>
      <c r="I34" s="9"/>
      <c r="J34" s="9"/>
      <c r="K34" s="9"/>
      <c r="L34" s="9"/>
      <c r="M34" s="9"/>
      <c r="N34" s="9"/>
      <c r="O34" s="9"/>
      <c r="P34" s="2">
        <f>COUNTIF(C34:O34,"a")</f>
        <v>6</v>
      </c>
      <c r="Q34" s="2"/>
      <c r="R34" s="9"/>
      <c r="S34" s="9" t="s">
        <v>17</v>
      </c>
      <c r="T34" s="9" t="s">
        <v>16</v>
      </c>
      <c r="U34" s="9"/>
      <c r="V34" s="9"/>
      <c r="W34" s="9"/>
      <c r="X34" s="9"/>
      <c r="Y34" s="9" t="s">
        <v>16</v>
      </c>
      <c r="Z34" s="9" t="s">
        <v>16</v>
      </c>
      <c r="AA34" s="9" t="s">
        <v>17</v>
      </c>
      <c r="AB34" s="9" t="s">
        <v>17</v>
      </c>
      <c r="AC34" s="2">
        <f>COUNTIF(R34:AB34,"a")</f>
        <v>3</v>
      </c>
      <c r="AD34" s="2"/>
      <c r="AE34" s="9" t="s">
        <v>16</v>
      </c>
      <c r="AF34" s="9" t="s">
        <v>16</v>
      </c>
      <c r="AG34" s="9" t="s">
        <v>16</v>
      </c>
      <c r="AH34" s="9"/>
      <c r="AI34" s="9" t="s">
        <v>16</v>
      </c>
      <c r="AJ34" s="9"/>
      <c r="AK34" s="9" t="s">
        <v>16</v>
      </c>
      <c r="AL34" s="9" t="s">
        <v>16</v>
      </c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2">
        <f>COUNTIF(AE34:AX34,"a")</f>
        <v>6</v>
      </c>
      <c r="AZ34" s="2"/>
      <c r="BA34" s="9" t="s">
        <v>16</v>
      </c>
      <c r="BB34" s="9" t="s">
        <v>16</v>
      </c>
      <c r="BC34" s="9" t="s">
        <v>16</v>
      </c>
      <c r="BD34" s="9" t="s">
        <v>16</v>
      </c>
      <c r="BE34" s="9" t="s">
        <v>16</v>
      </c>
      <c r="BF34" s="9" t="s">
        <v>16</v>
      </c>
      <c r="BG34" s="9" t="s">
        <v>16</v>
      </c>
      <c r="BH34" s="9" t="s">
        <v>16</v>
      </c>
      <c r="BI34" s="9" t="s">
        <v>17</v>
      </c>
      <c r="BJ34" s="9" t="s">
        <v>17</v>
      </c>
      <c r="BK34" s="9" t="s">
        <v>17</v>
      </c>
      <c r="BL34" s="9" t="s">
        <v>17</v>
      </c>
      <c r="BM34" s="9" t="s">
        <v>17</v>
      </c>
      <c r="BN34" s="9" t="s">
        <v>17</v>
      </c>
      <c r="BO34" s="2">
        <f>COUNTIF(BA34:BN34,"a")</f>
        <v>8</v>
      </c>
      <c r="BP34" s="2"/>
      <c r="BQ34" s="9"/>
      <c r="BR34" s="9"/>
      <c r="BS34" s="9"/>
      <c r="BT34" s="9"/>
      <c r="BU34" s="9"/>
      <c r="BV34" s="9"/>
      <c r="BW34" s="9"/>
      <c r="BX34" s="9"/>
      <c r="BY34" s="2"/>
      <c r="BZ34" s="2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2"/>
      <c r="CV34" s="2"/>
      <c r="CW34" s="9" t="s">
        <v>16</v>
      </c>
      <c r="CX34" s="9"/>
      <c r="CY34" s="9"/>
      <c r="CZ34" s="9"/>
      <c r="DA34" s="2">
        <f>-COUNTIF(CW34:CZ34,"a")</f>
        <v>-1</v>
      </c>
      <c r="DB34" s="2"/>
      <c r="DD34" s="3">
        <f>IF($C34="ab","ab",SUM(P34,AC34,AY34,BO34,BY34,CU34,DA34))</f>
        <v>22</v>
      </c>
      <c r="DE34" s="3">
        <f>IF($C34="ab","ab",ROUND(DD34/$DD$3*20,2))</f>
        <v>7.5899999999999999</v>
      </c>
      <c r="DF34" s="3">
        <v>10</v>
      </c>
    </row>
    <row r="35" spans="1:197" ht="13.5">
      <c r="A35" s="13">
        <v>1900</v>
      </c>
      <c r="B35" s="13"/>
      <c r="C35" s="9"/>
      <c r="D35" s="9" t="s">
        <v>16</v>
      </c>
      <c r="E35" s="9" t="s">
        <v>16</v>
      </c>
      <c r="F35" s="9"/>
      <c r="G35" s="9"/>
      <c r="H35" s="9"/>
      <c r="I35" s="9"/>
      <c r="J35" s="9"/>
      <c r="K35" s="9"/>
      <c r="L35" s="9"/>
      <c r="M35" s="9" t="s">
        <v>16</v>
      </c>
      <c r="N35" s="9" t="s">
        <v>16</v>
      </c>
      <c r="O35" s="9" t="s">
        <v>16</v>
      </c>
      <c r="P35" s="2">
        <f>COUNTIF(C35:O35,"a")</f>
        <v>5</v>
      </c>
      <c r="Q35" s="2"/>
      <c r="R35" s="9"/>
      <c r="S35" s="9"/>
      <c r="T35" s="9"/>
      <c r="U35" s="9"/>
      <c r="V35" s="9"/>
      <c r="W35" s="9"/>
      <c r="X35" s="9"/>
      <c r="Y35" s="9" t="s">
        <v>16</v>
      </c>
      <c r="Z35" s="9" t="s">
        <v>16</v>
      </c>
      <c r="AA35" s="9" t="s">
        <v>17</v>
      </c>
      <c r="AB35" s="9" t="s">
        <v>17</v>
      </c>
      <c r="AC35" s="2">
        <f>COUNTIF(R35:AB35,"a")</f>
        <v>2</v>
      </c>
      <c r="AD35" s="2"/>
      <c r="AE35" s="9" t="s">
        <v>16</v>
      </c>
      <c r="AF35" s="9" t="s">
        <v>17</v>
      </c>
      <c r="AG35" s="9" t="s">
        <v>16</v>
      </c>
      <c r="AH35" s="9" t="s">
        <v>16</v>
      </c>
      <c r="AI35" s="9" t="s">
        <v>16</v>
      </c>
      <c r="AJ35" s="9" t="s">
        <v>17</v>
      </c>
      <c r="AK35" s="9"/>
      <c r="AL35" s="9"/>
      <c r="AM35" s="9"/>
      <c r="AN35" s="9" t="s">
        <v>16</v>
      </c>
      <c r="AO35" s="9" t="s">
        <v>16</v>
      </c>
      <c r="AP35" s="9" t="s">
        <v>16</v>
      </c>
      <c r="AQ35" s="9"/>
      <c r="AR35" s="9"/>
      <c r="AS35" s="9"/>
      <c r="AT35" s="9"/>
      <c r="AU35" s="9"/>
      <c r="AV35" s="9"/>
      <c r="AW35" s="9"/>
      <c r="AX35" s="9"/>
      <c r="AY35" s="2">
        <f>COUNTIF(AE35:AX35,"a")</f>
        <v>7</v>
      </c>
      <c r="AZ35" s="2"/>
      <c r="BA35" s="9" t="s">
        <v>16</v>
      </c>
      <c r="BB35" s="9" t="s">
        <v>16</v>
      </c>
      <c r="BC35" s="9" t="s">
        <v>16</v>
      </c>
      <c r="BD35" s="9" t="s">
        <v>16</v>
      </c>
      <c r="BE35" s="9" t="s">
        <v>16</v>
      </c>
      <c r="BF35" s="9" t="s">
        <v>16</v>
      </c>
      <c r="BG35" s="9" t="s">
        <v>16</v>
      </c>
      <c r="BH35" s="9" t="s">
        <v>16</v>
      </c>
      <c r="BI35" s="9" t="s">
        <v>16</v>
      </c>
      <c r="BJ35" s="9" t="s">
        <v>16</v>
      </c>
      <c r="BK35" s="9" t="s">
        <v>17</v>
      </c>
      <c r="BL35" s="9" t="s">
        <v>17</v>
      </c>
      <c r="BM35" s="9" t="s">
        <v>16</v>
      </c>
      <c r="BN35" s="9" t="s">
        <v>16</v>
      </c>
      <c r="BO35" s="2">
        <f>COUNTIF(BA35:BN35,"a")</f>
        <v>12</v>
      </c>
      <c r="BP35" s="2"/>
      <c r="BQ35" s="9"/>
      <c r="BR35" s="9"/>
      <c r="BS35" s="9"/>
      <c r="BT35" s="9"/>
      <c r="BU35" s="9"/>
      <c r="BV35" s="9"/>
      <c r="BW35" s="9"/>
      <c r="BX35" s="9"/>
      <c r="BY35" s="2"/>
      <c r="BZ35" s="2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2"/>
      <c r="CV35" s="2"/>
      <c r="CW35" s="9" t="s">
        <v>16</v>
      </c>
      <c r="CX35" s="9"/>
      <c r="CY35" s="9"/>
      <c r="CZ35" s="9"/>
      <c r="DA35" s="2">
        <f>-COUNTIF(CW35:CZ35,"a")</f>
        <v>-1</v>
      </c>
      <c r="DB35" s="2"/>
      <c r="DD35" s="3">
        <f>IF($C35="ab","ab",SUM(P35,AC35,AY35,BO35,BY35,CU35,DA35))</f>
        <v>25</v>
      </c>
      <c r="DE35" s="3">
        <f>IF($C35="ab","ab",ROUND(DD35/$DD$3*20,2))</f>
        <v>8.6199999999999992</v>
      </c>
      <c r="DF35" s="3">
        <v>11</v>
      </c>
    </row>
    <row r="36" spans="1:197" ht="13.5">
      <c r="A36" s="13">
        <v>1940</v>
      </c>
      <c r="B36" s="13"/>
      <c r="C36" s="9"/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  <c r="K36" s="9" t="s">
        <v>16</v>
      </c>
      <c r="L36" s="9" t="s">
        <v>16</v>
      </c>
      <c r="M36" s="9" t="s">
        <v>16</v>
      </c>
      <c r="N36" s="9" t="s">
        <v>16</v>
      </c>
      <c r="O36" s="9" t="s">
        <v>16</v>
      </c>
      <c r="P36" s="2">
        <f>COUNTIF(C36:O36,"a")</f>
        <v>12</v>
      </c>
      <c r="Q36" s="2"/>
      <c r="R36" s="9" t="s">
        <v>16</v>
      </c>
      <c r="S36" s="9" t="s">
        <v>16</v>
      </c>
      <c r="T36" s="9" t="s">
        <v>16</v>
      </c>
      <c r="U36" s="9" t="s">
        <v>16</v>
      </c>
      <c r="V36" s="9" t="s">
        <v>16</v>
      </c>
      <c r="W36" s="9" t="s">
        <v>16</v>
      </c>
      <c r="X36" s="9" t="s">
        <v>16</v>
      </c>
      <c r="Y36" s="9" t="s">
        <v>16</v>
      </c>
      <c r="Z36" s="9" t="s">
        <v>17</v>
      </c>
      <c r="AA36" s="9"/>
      <c r="AB36" s="9"/>
      <c r="AC36" s="2">
        <f>COUNTIF(R36:AB36,"a")</f>
        <v>8</v>
      </c>
      <c r="AD36" s="2"/>
      <c r="AE36" s="9" t="s">
        <v>16</v>
      </c>
      <c r="AF36" s="9" t="s">
        <v>16</v>
      </c>
      <c r="AG36" s="9" t="s">
        <v>16</v>
      </c>
      <c r="AH36" s="9" t="s">
        <v>16</v>
      </c>
      <c r="AI36" s="9" t="s">
        <v>16</v>
      </c>
      <c r="AJ36" s="9"/>
      <c r="AK36" s="9" t="s">
        <v>16</v>
      </c>
      <c r="AL36" s="9" t="s">
        <v>16</v>
      </c>
      <c r="AM36" s="9" t="s">
        <v>16</v>
      </c>
      <c r="AN36" s="9" t="s">
        <v>16</v>
      </c>
      <c r="AO36" s="9" t="s">
        <v>16</v>
      </c>
      <c r="AP36" s="9" t="s">
        <v>16</v>
      </c>
      <c r="AQ36" s="9" t="s">
        <v>16</v>
      </c>
      <c r="AR36" s="9" t="s">
        <v>16</v>
      </c>
      <c r="AS36" s="9" t="s">
        <v>16</v>
      </c>
      <c r="AT36" s="9" t="s">
        <v>16</v>
      </c>
      <c r="AU36" s="9" t="s">
        <v>16</v>
      </c>
      <c r="AV36" s="9" t="s">
        <v>16</v>
      </c>
      <c r="AW36" s="9" t="s">
        <v>17</v>
      </c>
      <c r="AX36" s="9" t="s">
        <v>16</v>
      </c>
      <c r="AY36" s="2">
        <f>COUNTIF(AE36:AX36,"a")</f>
        <v>18</v>
      </c>
      <c r="AZ36" s="2"/>
      <c r="BA36" s="9" t="s">
        <v>16</v>
      </c>
      <c r="BB36" s="9" t="s">
        <v>16</v>
      </c>
      <c r="BC36" s="9" t="s">
        <v>16</v>
      </c>
      <c r="BD36" s="9" t="s">
        <v>16</v>
      </c>
      <c r="BE36" s="9" t="s">
        <v>16</v>
      </c>
      <c r="BF36" s="9" t="s">
        <v>16</v>
      </c>
      <c r="BG36" s="9" t="s">
        <v>16</v>
      </c>
      <c r="BH36" s="9" t="s">
        <v>16</v>
      </c>
      <c r="BI36" s="9" t="s">
        <v>16</v>
      </c>
      <c r="BJ36" s="9" t="s">
        <v>16</v>
      </c>
      <c r="BK36" s="9" t="s">
        <v>16</v>
      </c>
      <c r="BL36" s="9" t="s">
        <v>16</v>
      </c>
      <c r="BM36" s="9" t="s">
        <v>17</v>
      </c>
      <c r="BN36" s="9" t="s">
        <v>17</v>
      </c>
      <c r="BO36" s="2">
        <f>COUNTIF(BA36:BN36,"a")</f>
        <v>12</v>
      </c>
      <c r="BP36" s="2"/>
      <c r="BQ36" s="9"/>
      <c r="BR36" s="9"/>
      <c r="BS36" s="9"/>
      <c r="BT36" s="9"/>
      <c r="BU36" s="9"/>
      <c r="BV36" s="9"/>
      <c r="BW36" s="9"/>
      <c r="BX36" s="9"/>
      <c r="BY36" s="2"/>
      <c r="BZ36" s="2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2"/>
      <c r="CV36" s="2"/>
      <c r="CW36" s="9" t="s">
        <v>16</v>
      </c>
      <c r="CX36" s="9"/>
      <c r="CY36" s="9"/>
      <c r="CZ36" s="9"/>
      <c r="DA36" s="2">
        <f>-COUNTIF(CW36:CZ36,"a")</f>
        <v>-1</v>
      </c>
      <c r="DB36" s="2"/>
      <c r="DD36" s="3">
        <f>IF($C36="ab","ab",SUM(P36,AC36,AY36,BO36,BY36,CU36,DA36))</f>
        <v>49</v>
      </c>
      <c r="DE36" s="3">
        <f>IF($C36="ab","ab",ROUND(DD36/$DD$3*20,2))</f>
        <v>16.899999999999999</v>
      </c>
      <c r="DF36" s="3">
        <v>18.25</v>
      </c>
    </row>
    <row r="37" spans="1:197" ht="13.5">
      <c r="A37" s="13" t="e">
        <f>#REF!</f>
        <v>#REF!</v>
      </c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"/>
      <c r="Q37" s="2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"/>
      <c r="AD37" s="2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2"/>
      <c r="AZ37" s="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2"/>
      <c r="BP37" s="2"/>
      <c r="BQ37" s="9"/>
      <c r="BR37" s="9"/>
      <c r="BS37" s="9"/>
      <c r="BT37" s="9"/>
      <c r="BU37" s="9"/>
      <c r="BV37" s="9"/>
      <c r="BW37" s="9"/>
      <c r="BX37" s="9"/>
      <c r="BY37" s="2"/>
      <c r="BZ37" s="2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2"/>
      <c r="CV37" s="2"/>
      <c r="CW37" s="9"/>
      <c r="CX37" s="9"/>
      <c r="CY37" s="9"/>
      <c r="CZ37" s="9"/>
      <c r="DA37" s="2">
        <f>-COUNTIF(CW37:CZ37,"a")</f>
        <v>0</v>
      </c>
      <c r="DB37" s="2"/>
      <c r="DD37" s="3">
        <f>IF($C37="ab","ab",SUM(P37,AC37,AY37,BO37,BY37,CU37,DA37))</f>
        <v>0</v>
      </c>
      <c r="DE37" s="3">
        <f>IF($C37="ab","ab",ROUND(DD37/$DD$3*20,2))</f>
        <v>0</v>
      </c>
      <c r="DF37" s="3"/>
    </row>
    <row r="38" spans="1:197" ht="13.5">
      <c r="A38" s="13" t="e">
        <f>#REF!</f>
        <v>#REF!</v>
      </c>
      <c r="B38" s="1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2"/>
      <c r="Q38" s="2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"/>
      <c r="AD38" s="2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"/>
      <c r="AZ38" s="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2"/>
      <c r="BP38" s="2"/>
      <c r="BQ38" s="9"/>
      <c r="BR38" s="9"/>
      <c r="BS38" s="9"/>
      <c r="BT38" s="9"/>
      <c r="BU38" s="9"/>
      <c r="BV38" s="9"/>
      <c r="BW38" s="9"/>
      <c r="BX38" s="9"/>
      <c r="BY38" s="2"/>
      <c r="BZ38" s="2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2"/>
      <c r="CV38" s="2"/>
      <c r="CW38" s="9"/>
      <c r="CX38" s="9"/>
      <c r="CY38" s="9"/>
      <c r="CZ38" s="9"/>
      <c r="DA38" s="2">
        <f>-COUNTIF(CW38:CZ38,"a")</f>
        <v>0</v>
      </c>
      <c r="DB38" s="2"/>
      <c r="DD38" s="3">
        <f>IF($C38="ab","ab",SUM(P38,AC38,AY38,BO38,BY38,CU38,DA38))</f>
        <v>0</v>
      </c>
      <c r="DE38" s="3">
        <f>IF($C38="ab","ab",ROUND(DD38/$DD$3*20,2))</f>
        <v>0</v>
      </c>
      <c r="DF38" s="3"/>
    </row>
    <row r="39" spans="1:197" ht="13.5">
      <c r="A39" s="13" t="e">
        <f>#REF!</f>
        <v>#REF!</v>
      </c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"/>
      <c r="Q39" s="2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2"/>
      <c r="AD39" s="2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2"/>
      <c r="AZ39" s="2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2"/>
      <c r="BP39" s="2"/>
      <c r="BQ39" s="9"/>
      <c r="BR39" s="9"/>
      <c r="BS39" s="9"/>
      <c r="BT39" s="9"/>
      <c r="BU39" s="9"/>
      <c r="BV39" s="9"/>
      <c r="BW39" s="9"/>
      <c r="BX39" s="9"/>
      <c r="BY39" s="2"/>
      <c r="BZ39" s="2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2"/>
      <c r="CV39" s="2"/>
      <c r="CW39" s="9"/>
      <c r="CX39" s="9"/>
      <c r="CY39" s="9"/>
      <c r="CZ39" s="9"/>
      <c r="DA39" s="2">
        <f>-COUNTIF(CW39:CZ39,"a")</f>
        <v>0</v>
      </c>
      <c r="DB39" s="2"/>
      <c r="DD39" s="3">
        <f>IF($C39="ab","ab",SUM(P39,AC39,AY39,BO39,BY39,CU39,DA39))</f>
        <v>0</v>
      </c>
      <c r="DE39" s="3">
        <f>IF($C39="ab","ab",ROUND(DD39/$DD$3*20,2))</f>
        <v>0</v>
      </c>
      <c r="DF39" s="3"/>
    </row>
    <row r="40" spans="1:197" ht="13.5">
      <c r="A40" s="13" t="e">
        <f>#REF!</f>
        <v>#REF!</v>
      </c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"/>
      <c r="Q40" s="2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2"/>
      <c r="AD40" s="2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2"/>
      <c r="AZ40" s="2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2"/>
      <c r="BP40" s="2"/>
      <c r="BQ40" s="9"/>
      <c r="BR40" s="9"/>
      <c r="BS40" s="9"/>
      <c r="BT40" s="9"/>
      <c r="BU40" s="9"/>
      <c r="BV40" s="9"/>
      <c r="BW40" s="9"/>
      <c r="BX40" s="9"/>
      <c r="BY40" s="2"/>
      <c r="BZ40" s="2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2"/>
      <c r="CV40" s="2"/>
      <c r="CW40" s="9"/>
      <c r="CX40" s="9"/>
      <c r="CY40" s="9"/>
      <c r="CZ40" s="9"/>
      <c r="DA40" s="2">
        <f>-COUNTIF(CW40:CZ40,"a")</f>
        <v>0</v>
      </c>
      <c r="DB40" s="2"/>
      <c r="DD40" s="3">
        <f>IF($C40="ab","ab",SUM(P40,AC40,AY40,BO40,BY40,CU40,DA40))</f>
        <v>0</v>
      </c>
      <c r="DE40" s="3">
        <f>IF($C40="ab","ab",ROUND(DD40/$DD$3*20,2))</f>
        <v>0</v>
      </c>
      <c r="DF40" s="3"/>
    </row>
    <row r="41" spans="1:197" ht="13.5">
      <c r="A41" s="13" t="e">
        <f>#REF!</f>
        <v>#REF!</v>
      </c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2"/>
      <c r="Q41" s="2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2"/>
      <c r="AD41" s="2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2"/>
      <c r="AZ41" s="2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2"/>
      <c r="BP41" s="2"/>
      <c r="BQ41" s="9"/>
      <c r="BR41" s="9"/>
      <c r="BS41" s="9"/>
      <c r="BT41" s="9"/>
      <c r="BU41" s="9"/>
      <c r="BV41" s="9"/>
      <c r="BW41" s="9"/>
      <c r="BX41" s="9"/>
      <c r="BY41" s="2"/>
      <c r="BZ41" s="2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2"/>
      <c r="CV41" s="2"/>
      <c r="CW41" s="9"/>
      <c r="CX41" s="9"/>
      <c r="CY41" s="9"/>
      <c r="CZ41" s="9"/>
      <c r="DA41" s="2">
        <f>-COUNTIF(CW41:CZ41,"a")</f>
        <v>0</v>
      </c>
      <c r="DB41" s="2"/>
      <c r="DD41" s="3">
        <f>IF($C41="ab","ab",SUM(P41,AC41,AY41,BO41,BY41,CU41,DA41))</f>
        <v>0</v>
      </c>
      <c r="DE41" s="3">
        <f>IF($C41="ab","ab",ROUND(DD41/$DD$3*20,2))</f>
        <v>0</v>
      </c>
      <c r="DF41" s="3"/>
    </row>
    <row r="42" spans="1:197" ht="13.5">
      <c r="A42" s="13" t="e">
        <f>#REF!</f>
        <v>#REF!</v>
      </c>
      <c r="B42" s="1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"/>
      <c r="Q42" s="2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2"/>
      <c r="AD42" s="2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2"/>
      <c r="AZ42" s="2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2"/>
      <c r="BP42" s="2"/>
      <c r="BQ42" s="9"/>
      <c r="BR42" s="9"/>
      <c r="BS42" s="9"/>
      <c r="BT42" s="9"/>
      <c r="BU42" s="9"/>
      <c r="BV42" s="9"/>
      <c r="BW42" s="9"/>
      <c r="BX42" s="9"/>
      <c r="BY42" s="2"/>
      <c r="BZ42" s="2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2"/>
      <c r="CV42" s="2"/>
      <c r="CW42" s="9"/>
      <c r="CX42" s="9"/>
      <c r="CY42" s="9"/>
      <c r="CZ42" s="9"/>
      <c r="DA42" s="2">
        <f>-COUNTIF(CW42:CZ42,"a")</f>
        <v>0</v>
      </c>
      <c r="DB42" s="2"/>
      <c r="DD42" s="3">
        <f>IF($C42="ab","ab",SUM(P42,AC42,AY42,BO42,BY42,CU42,DA42))</f>
        <v>0</v>
      </c>
      <c r="DE42" s="3">
        <f>IF($C42="ab","ab",ROUND(DD42/$DD$3*20,2))</f>
        <v>0</v>
      </c>
      <c r="DF42" s="3"/>
    </row>
    <row r="43" spans="1:197" ht="13.5">
      <c r="A43" s="13" t="e">
        <f>#REF!</f>
        <v>#REF!</v>
      </c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  <c r="Q43" s="2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2"/>
      <c r="AD43" s="2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2"/>
      <c r="AZ43" s="2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2"/>
      <c r="BP43" s="2"/>
      <c r="BQ43" s="9"/>
      <c r="BR43" s="9"/>
      <c r="BS43" s="9"/>
      <c r="BT43" s="9"/>
      <c r="BU43" s="9"/>
      <c r="BV43" s="9"/>
      <c r="BW43" s="9"/>
      <c r="BX43" s="9"/>
      <c r="BY43" s="2"/>
      <c r="BZ43" s="2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2"/>
      <c r="CV43" s="2"/>
      <c r="CW43" s="9"/>
      <c r="CX43" s="9"/>
      <c r="CY43" s="9"/>
      <c r="CZ43" s="9"/>
      <c r="DA43" s="2">
        <f>-COUNTIF(CW43:CZ43,"a")</f>
        <v>0</v>
      </c>
      <c r="DB43" s="2"/>
      <c r="DD43" s="3">
        <f>IF($C43="ab","ab",SUM(P43,AC43,AY43,BO43,BY43,CU43,DA43))</f>
        <v>0</v>
      </c>
      <c r="DE43" s="3">
        <f>IF($C43="ab","ab",ROUND(DD43/$DD$3*20,2))</f>
        <v>0</v>
      </c>
      <c r="DF43" s="3"/>
    </row>
    <row r="44" spans="1:197" ht="13.5">
      <c r="A44" s="13" t="e">
        <f>#REF!</f>
        <v>#REF!</v>
      </c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"/>
      <c r="Q44" s="2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2"/>
      <c r="AD44" s="2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2"/>
      <c r="AZ44" s="2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2"/>
      <c r="BP44" s="2"/>
      <c r="BQ44" s="9"/>
      <c r="BR44" s="9"/>
      <c r="BS44" s="9"/>
      <c r="BT44" s="9"/>
      <c r="BU44" s="9"/>
      <c r="BV44" s="9"/>
      <c r="BW44" s="9"/>
      <c r="BX44" s="9"/>
      <c r="BY44" s="2"/>
      <c r="BZ44" s="2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2"/>
      <c r="CV44" s="2"/>
      <c r="CW44" s="9"/>
      <c r="CX44" s="9"/>
      <c r="CY44" s="9"/>
      <c r="CZ44" s="9"/>
      <c r="DA44" s="2">
        <f>-COUNTIF(CW44:CZ44,"a")</f>
        <v>0</v>
      </c>
      <c r="DB44" s="2"/>
      <c r="DD44" s="3">
        <f>IF($C44="ab","ab",SUM(P44,AC44,AY44,BO44,BY44,CU44,DA44))</f>
        <v>0</v>
      </c>
      <c r="DE44" s="3">
        <f>IF($C44="ab","ab",ROUND(DD44/$DD$3*20,2))</f>
        <v>0</v>
      </c>
      <c r="DF44" s="3"/>
    </row>
    <row r="45" spans="1:197" ht="13.24">
      <c r="A45" s="13"/>
      <c r="B45" s="13"/>
      <c r="P45" s="2"/>
      <c r="Q45" s="2"/>
      <c r="AC45" s="2"/>
      <c r="AD45" s="2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2"/>
      <c r="AZ45" s="2"/>
      <c r="BD45" s="1"/>
      <c r="BE45" s="1"/>
      <c r="BS45" s="1"/>
      <c r="BU45" s="1"/>
      <c r="BW45" s="1"/>
      <c r="BY45" s="2"/>
      <c r="BZ45" s="2"/>
      <c r="DD45" s="3"/>
      <c r="DE45" s="3"/>
      <c r="DF45" s="3"/>
    </row>
    <row r="46" spans="1:197" ht="13.24">
      <c r="A46" s="13"/>
      <c r="B46" s="13" t="inlineStr">
        <is>
          <t>r</t>
        </is>
      </c>
      <c r="P46" s="2"/>
      <c r="Q46" s="2"/>
      <c r="AC46" s="2"/>
      <c r="AD46" s="2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D46" s="1"/>
      <c r="BE46" s="1"/>
      <c r="BS46" s="1"/>
      <c r="BU46" s="1"/>
      <c r="BW46" s="1"/>
      <c r="BY46" s="2"/>
      <c r="BZ46" s="2"/>
      <c r="DD46" s="3"/>
      <c r="DE46" s="3"/>
      <c r="DF46" s="3"/>
    </row>
    <row r="47" spans="1:197" ht="13.24">
      <c r="A47" s="13"/>
      <c r="B47" s="13"/>
      <c r="P47" s="2"/>
      <c r="Q47" s="2"/>
      <c r="AC47" s="2"/>
      <c r="AD47" s="2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D47" s="1"/>
      <c r="BE47" s="1"/>
      <c r="BS47" s="1"/>
      <c r="BU47" s="1"/>
      <c r="BW47" s="1"/>
      <c r="BY47" s="2"/>
      <c r="BZ47" s="2"/>
      <c r="DD47" s="3"/>
      <c r="DE47" s="3"/>
      <c r="DF47" s="3"/>
    </row>
    <row r="48" spans="1:197" ht="13.24">
      <c r="P48" s="2"/>
      <c r="Q48" s="2"/>
      <c r="AC48" s="2"/>
      <c r="AD48" s="2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D48" s="1"/>
      <c r="BE48" s="1"/>
      <c r="BS48" s="1"/>
      <c r="BU48" s="1"/>
      <c r="BW48" s="1"/>
      <c r="BY48" s="2"/>
      <c r="BZ48" s="2"/>
      <c r="DD48" s="3"/>
      <c r="DE48" s="3"/>
      <c r="DF48" s="3"/>
    </row>
    <row r="49" spans="1:197" ht="13.24">
      <c r="P49" s="2"/>
      <c r="Q49" s="2"/>
      <c r="AC49" s="2"/>
      <c r="AD49" s="2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D49" s="1"/>
      <c r="BE49" s="1"/>
      <c r="BS49" s="1"/>
      <c r="BU49" s="1"/>
      <c r="BW49" s="1"/>
      <c r="BY49" s="2"/>
      <c r="BZ49" s="2"/>
      <c r="DD49" s="14">
        <f>MIN(DD11:DD44)</f>
        <v>0</v>
      </c>
      <c r="DE49" s="14"/>
      <c r="DF49" s="14">
        <f>MIN(DF11:DF44)</f>
        <v>3.5</v>
      </c>
    </row>
    <row r="50" spans="1:197" ht="13.24">
      <c r="P50" s="2"/>
      <c r="Q50" s="2"/>
      <c r="AC50" s="2"/>
      <c r="AD50" s="2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2"/>
      <c r="AZ50" s="2"/>
      <c r="BD50" s="1"/>
      <c r="BE50" s="1"/>
      <c r="BS50" s="1"/>
      <c r="BU50" s="1"/>
      <c r="BW50" s="1"/>
      <c r="BY50" s="2"/>
      <c r="BZ50" s="2"/>
      <c r="DD50" s="14">
        <f>_xlfn.QUARTILE.INC(DD11:DD44,1)</f>
        <v>1.5</v>
      </c>
      <c r="DE50" s="14"/>
      <c r="DF50" s="14">
        <f>_xlfn.QUARTILE.INC(DF11:DF44,1)</f>
        <v>9</v>
      </c>
    </row>
    <row r="51" spans="1:197" ht="13.24">
      <c r="P51" s="2"/>
      <c r="Q51" s="2"/>
      <c r="AC51" s="2"/>
      <c r="AD51" s="2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2"/>
      <c r="AZ51" s="2"/>
      <c r="BD51" s="1"/>
      <c r="BE51" s="1"/>
      <c r="BS51" s="1"/>
      <c r="BU51" s="1"/>
      <c r="BW51" s="1"/>
      <c r="BY51" s="2"/>
      <c r="BZ51" s="2"/>
      <c r="DD51" s="14">
        <f>_xlfn.QUARTILE.INC(DD11:DD44,2)</f>
        <v>26</v>
      </c>
      <c r="DE51" s="14"/>
      <c r="DF51" s="14">
        <f>_xlfn.QUARTILE.INC(DF11:DF44,2)</f>
        <v>11.25</v>
      </c>
    </row>
    <row r="52" spans="1:197" ht="13.24">
      <c r="P52" s="2"/>
      <c r="Q52" s="2"/>
      <c r="AC52" s="2"/>
      <c r="AD52" s="2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2"/>
      <c r="AZ52" s="2"/>
      <c r="BD52" s="1"/>
      <c r="BE52" s="1"/>
      <c r="BS52" s="1"/>
      <c r="BU52" s="1"/>
      <c r="BW52" s="1"/>
      <c r="BY52" s="2"/>
      <c r="BZ52" s="2"/>
      <c r="DD52" s="14">
        <f>_xlfn.QUARTILE.INC(DD11:DD44,3)</f>
        <v>36.75</v>
      </c>
      <c r="DE52" s="14"/>
      <c r="DF52" s="14">
        <f>_xlfn.QUARTILE.INC(DF11:DF44,3)</f>
        <v>15.5</v>
      </c>
    </row>
    <row r="53" spans="1:197" ht="13.24">
      <c r="P53" s="2"/>
      <c r="Q53" s="2"/>
      <c r="AC53" s="2"/>
      <c r="AD53" s="2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2"/>
      <c r="AZ53" s="2"/>
      <c r="BD53" s="1"/>
      <c r="BE53" s="1"/>
      <c r="BS53" s="1"/>
      <c r="BU53" s="1"/>
      <c r="BW53" s="1"/>
      <c r="BY53" s="2"/>
      <c r="BZ53" s="2"/>
      <c r="DD53" s="14">
        <f>MAX(DD11:DD44)</f>
        <v>49</v>
      </c>
      <c r="DE53" s="14"/>
      <c r="DF53" s="14">
        <f>MAX(DF11:DF44)</f>
        <v>18.25</v>
      </c>
    </row>
    <row r="54" spans="1:197" ht="13.24">
      <c r="P54" s="2"/>
      <c r="Q54" s="2"/>
      <c r="AC54" s="2"/>
      <c r="AD54" s="2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2"/>
      <c r="AZ54" s="2"/>
      <c r="BD54" s="1"/>
      <c r="BE54" s="1"/>
      <c r="BS54" s="1"/>
      <c r="BU54" s="1"/>
      <c r="BW54" s="1"/>
      <c r="BY54" s="2"/>
      <c r="BZ54" s="2"/>
      <c r="DD54" s="14">
        <f>ROUND(AVERAGE(DD11:DD44),2)</f>
        <v>22.440000000000001</v>
      </c>
      <c r="DE54" s="14"/>
      <c r="DF54" s="14">
        <f>ROUND(AVERAGE(DF11:DF44),2)</f>
        <v>11.77</v>
      </c>
    </row>
    <row r="65536" spans="1:197">
      <c r="A65536" s="4"/>
      <c r="B65536" s="4"/>
      <c r="C65536" s="4"/>
      <c r="D65536" s="4"/>
      <c r="E65536" s="4"/>
      <c r="F65536" s="4"/>
      <c r="G65536" s="4"/>
      <c r="H65536" s="4"/>
      <c r="I65536" s="4"/>
      <c r="J65536" s="4"/>
      <c r="K65536" s="4"/>
      <c r="L65536" s="4"/>
      <c r="M65536" s="4"/>
      <c r="N65536" s="4"/>
      <c r="O65536" s="4"/>
      <c r="P65536" s="4"/>
      <c r="Q65536" s="4"/>
      <c r="R65536" s="4"/>
      <c r="S65536" s="4"/>
      <c r="T65536" s="4"/>
      <c r="U65536" s="4"/>
      <c r="V65536" s="4"/>
      <c r="W65536" s="4"/>
      <c r="X65536" s="4"/>
      <c r="Y65536" s="4"/>
      <c r="Z65536" s="4"/>
      <c r="AA65536" s="4"/>
      <c r="AB65536" s="4"/>
      <c r="AC65536" s="4"/>
      <c r="AD65536" s="4"/>
      <c r="AE65536" s="4"/>
      <c r="AF65536" s="4"/>
      <c r="AG65536" s="4"/>
      <c r="AH65536" s="4"/>
      <c r="AI65536" s="4"/>
      <c r="AJ65536" s="4"/>
      <c r="AK65536" s="4"/>
      <c r="AL65536" s="4"/>
      <c r="AM65536" s="4"/>
      <c r="AN65536" s="4"/>
      <c r="AO65536" s="4"/>
      <c r="AP65536" s="4"/>
      <c r="AQ65536" s="4"/>
      <c r="AR65536" s="4"/>
      <c r="AS65536" s="4"/>
      <c r="AT65536" s="4"/>
      <c r="AU65536" s="4"/>
      <c r="AV65536" s="4"/>
      <c r="AW65536" s="4"/>
      <c r="AX65536" s="4"/>
      <c r="AY65536" s="4"/>
      <c r="AZ65536" s="4"/>
      <c r="BA65536" s="4"/>
      <c r="BB65536" s="4"/>
      <c r="BC65536" s="4"/>
      <c r="BD65536" s="4"/>
      <c r="BE65536" s="4"/>
      <c r="BF65536" s="4"/>
      <c r="BG65536" s="4"/>
      <c r="BH65536" s="4"/>
      <c r="BI65536" s="4"/>
      <c r="BJ65536" s="4"/>
      <c r="BK65536" s="4"/>
      <c r="BL65536" s="4"/>
      <c r="BM65536" s="4"/>
      <c r="BN65536" s="4"/>
      <c r="BO65536" s="4"/>
      <c r="BP65536" s="4"/>
      <c r="BQ65536" s="4"/>
      <c r="BR65536" s="4"/>
      <c r="BS65536" s="4"/>
      <c r="BT65536" s="4"/>
      <c r="BU65536" s="4"/>
      <c r="BV65536" s="4"/>
      <c r="BW65536" s="4"/>
      <c r="BX65536" s="4"/>
      <c r="BY65536" s="4"/>
      <c r="BZ65536" s="4"/>
      <c r="CA65536" s="4"/>
      <c r="CB65536" s="4"/>
      <c r="CC65536" s="4"/>
      <c r="CD65536" s="4"/>
      <c r="CE65536" s="4"/>
      <c r="CF65536" s="4"/>
      <c r="CG65536" s="4"/>
      <c r="CH65536" s="4"/>
      <c r="CI65536" s="4"/>
      <c r="CJ65536" s="4"/>
      <c r="CK65536" s="4"/>
      <c r="CL65536" s="4"/>
      <c r="CM65536" s="4"/>
      <c r="CN65536" s="4"/>
      <c r="CO65536" s="4"/>
      <c r="CP65536" s="4"/>
      <c r="CQ65536" s="4"/>
      <c r="CR65536" s="4"/>
      <c r="CS65536" s="4"/>
      <c r="CT65536" s="4"/>
      <c r="CU65536" s="4"/>
      <c r="CV65536" s="4"/>
      <c r="CW65536" s="4"/>
      <c r="CX65536" s="4"/>
      <c r="CY65536" s="4"/>
      <c r="CZ65536" s="4"/>
      <c r="DA65536" s="4"/>
      <c r="DB65536" s="4"/>
      <c r="DC65536" s="4"/>
      <c r="DD65536" s="4"/>
      <c r="DE65536" s="4"/>
      <c r="DF65536" s="4"/>
      <c r="DG65536" s="4"/>
      <c r="DH65536" s="4"/>
      <c r="DI65536" s="4"/>
      <c r="DJ65536" s="4"/>
      <c r="DK65536" s="4"/>
      <c r="DL65536" s="4"/>
      <c r="DM65536" s="4"/>
      <c r="DN65536" s="4"/>
      <c r="DO65536" s="4"/>
      <c r="DP65536" s="4"/>
      <c r="DQ65536" s="4"/>
      <c r="DR65536" s="4"/>
      <c r="DS65536" s="4"/>
      <c r="DT65536" s="4"/>
      <c r="DU65536" s="4"/>
      <c r="DV65536" s="4"/>
      <c r="DW65536" s="4"/>
      <c r="DX65536" s="4"/>
      <c r="DY65536" s="4"/>
      <c r="DZ65536" s="4"/>
      <c r="EA65536" s="4"/>
      <c r="EB65536" s="4"/>
      <c r="EC65536" s="4"/>
      <c r="ED65536" s="4"/>
      <c r="EE65536" s="4"/>
      <c r="EF65536" s="4"/>
      <c r="EG65536" s="4"/>
      <c r="EH65536" s="4"/>
      <c r="EI65536" s="4"/>
      <c r="EJ65536" s="4"/>
      <c r="EK65536" s="4"/>
      <c r="EL65536" s="4"/>
      <c r="EM65536" s="4"/>
      <c r="EN65536" s="4"/>
      <c r="EO65536" s="4"/>
      <c r="EP65536" s="4"/>
      <c r="EQ65536" s="4"/>
      <c r="ER65536" s="4"/>
      <c r="ES65536" s="4"/>
      <c r="ET65536" s="4"/>
      <c r="EU65536" s="4"/>
      <c r="EV65536" s="4"/>
      <c r="EW65536" s="4"/>
      <c r="EX65536" s="4"/>
      <c r="EY65536" s="4"/>
      <c r="EZ65536" s="4"/>
      <c r="FA65536" s="4"/>
      <c r="FB65536" s="4"/>
      <c r="FC65536" s="4"/>
      <c r="FD65536" s="4"/>
      <c r="FE65536" s="4"/>
      <c r="FF65536" s="4"/>
      <c r="FG65536" s="4"/>
      <c r="FH65536" s="4"/>
      <c r="FI65536" s="4"/>
      <c r="FJ65536" s="4"/>
      <c r="FK65536" s="4"/>
      <c r="FL65536" s="4"/>
      <c r="FM65536" s="4"/>
      <c r="FN65536" s="4"/>
      <c r="FO65536" s="4"/>
      <c r="FP65536" s="4"/>
      <c r="FQ65536" s="4"/>
      <c r="FR65536" s="4"/>
      <c r="FS65536" s="4"/>
      <c r="FT65536" s="4"/>
      <c r="FU65536" s="4"/>
      <c r="FV65536" s="4"/>
      <c r="FW65536" s="4"/>
      <c r="FX65536" s="4"/>
      <c r="FY65536" s="4"/>
      <c r="FZ65536" s="4"/>
      <c r="GA65536" s="4"/>
      <c r="GB65536" s="4"/>
      <c r="GC65536" s="4"/>
      <c r="GD65536" s="4"/>
      <c r="GE65536" s="4"/>
      <c r="GF65536" s="4"/>
      <c r="GG65536" s="4"/>
      <c r="GH65536" s="4"/>
      <c r="GI65536" s="4"/>
      <c r="GJ65536" s="4"/>
      <c r="GK65536" s="4"/>
      <c r="GL65536" s="4"/>
      <c r="GM65536" s="4"/>
      <c r="GN65536" s="4"/>
      <c r="GO65536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2023-01-06T13:46:02Z</dcterms:modified>
  <dcterms:created xsi:type="dcterms:W3CDTF">2015-08-17T17:04:16Z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